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2" windowWidth="22116" windowHeight="9348"/>
  </bookViews>
  <sheets>
    <sheet name="CUMPLIMIENTO NACIONAL" sheetId="5" r:id="rId1"/>
    <sheet name="CUMPLIMIENTO INTERNACIONAL" sheetId="6" r:id="rId2"/>
  </sheets>
  <calcPr calcId="145621"/>
</workbook>
</file>

<file path=xl/calcChain.xml><?xml version="1.0" encoding="utf-8"?>
<calcChain xmlns="http://schemas.openxmlformats.org/spreadsheetml/2006/main">
  <c r="D30" i="5" l="1"/>
  <c r="E30" i="5"/>
  <c r="F30" i="5"/>
  <c r="C30" i="5"/>
  <c r="E29" i="5"/>
  <c r="C29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8" i="5"/>
  <c r="F7" i="5"/>
  <c r="D383" i="6" l="1"/>
  <c r="E383" i="6"/>
  <c r="F383" i="6"/>
  <c r="D384" i="6"/>
  <c r="E384" i="6"/>
  <c r="F384" i="6"/>
  <c r="D372" i="6"/>
  <c r="E372" i="6"/>
  <c r="F372" i="6"/>
  <c r="D373" i="6"/>
  <c r="E373" i="6"/>
  <c r="F373" i="6"/>
  <c r="C373" i="6"/>
  <c r="C372" i="6"/>
  <c r="D357" i="6"/>
  <c r="E357" i="6"/>
  <c r="F357" i="6"/>
  <c r="D358" i="6"/>
  <c r="E358" i="6"/>
  <c r="F358" i="6"/>
  <c r="C358" i="6"/>
  <c r="C357" i="6"/>
  <c r="D347" i="6"/>
  <c r="E347" i="6"/>
  <c r="F347" i="6"/>
  <c r="D348" i="6"/>
  <c r="E348" i="6"/>
  <c r="F348" i="6"/>
  <c r="C348" i="6"/>
  <c r="C347" i="6"/>
  <c r="D332" i="6"/>
  <c r="E332" i="6"/>
  <c r="F332" i="6"/>
  <c r="D333" i="6"/>
  <c r="E333" i="6"/>
  <c r="F333" i="6"/>
  <c r="C333" i="6"/>
  <c r="C332" i="6"/>
  <c r="D318" i="6"/>
  <c r="E318" i="6"/>
  <c r="F318" i="6"/>
  <c r="D319" i="6"/>
  <c r="E319" i="6"/>
  <c r="F319" i="6"/>
  <c r="C319" i="6"/>
  <c r="C318" i="6"/>
  <c r="D304" i="6"/>
  <c r="E304" i="6"/>
  <c r="F304" i="6"/>
  <c r="D305" i="6"/>
  <c r="E305" i="6"/>
  <c r="F305" i="6"/>
  <c r="C305" i="6"/>
  <c r="C304" i="6"/>
  <c r="F295" i="6"/>
  <c r="F296" i="6"/>
  <c r="E296" i="6"/>
  <c r="E295" i="6"/>
  <c r="D290" i="6"/>
  <c r="E290" i="6"/>
  <c r="F290" i="6"/>
  <c r="D291" i="6"/>
  <c r="E291" i="6"/>
  <c r="F291" i="6"/>
  <c r="C291" i="6"/>
  <c r="C290" i="6"/>
  <c r="D280" i="6"/>
  <c r="E280" i="6"/>
  <c r="F280" i="6"/>
  <c r="D281" i="6"/>
  <c r="E281" i="6"/>
  <c r="F281" i="6"/>
  <c r="C281" i="6"/>
  <c r="C280" i="6"/>
  <c r="D267" i="6"/>
  <c r="E267" i="6"/>
  <c r="F267" i="6"/>
  <c r="C267" i="6"/>
  <c r="D266" i="6"/>
  <c r="E266" i="6"/>
  <c r="F266" i="6"/>
  <c r="C266" i="6"/>
  <c r="D248" i="6"/>
  <c r="E248" i="6"/>
  <c r="F248" i="6"/>
  <c r="D249" i="6"/>
  <c r="E249" i="6"/>
  <c r="F249" i="6"/>
  <c r="D239" i="6"/>
  <c r="E239" i="6"/>
  <c r="F239" i="6"/>
  <c r="D240" i="6"/>
  <c r="E240" i="6"/>
  <c r="F240" i="6"/>
  <c r="C240" i="6"/>
  <c r="C239" i="6"/>
  <c r="D225" i="6"/>
  <c r="E225" i="6"/>
  <c r="F225" i="6"/>
  <c r="D226" i="6"/>
  <c r="E226" i="6"/>
  <c r="F226" i="6"/>
  <c r="C226" i="6"/>
  <c r="C225" i="6"/>
  <c r="D216" i="6"/>
  <c r="E216" i="6"/>
  <c r="F216" i="6"/>
  <c r="D217" i="6"/>
  <c r="E217" i="6"/>
  <c r="F217" i="6"/>
  <c r="C217" i="6"/>
  <c r="C216" i="6"/>
  <c r="D205" i="6"/>
  <c r="E205" i="6"/>
  <c r="F205" i="6"/>
  <c r="D206" i="6"/>
  <c r="E206" i="6"/>
  <c r="F206" i="6"/>
  <c r="C206" i="6"/>
  <c r="C205" i="6"/>
  <c r="C195" i="6"/>
  <c r="D194" i="6"/>
  <c r="E194" i="6"/>
  <c r="F194" i="6"/>
  <c r="D195" i="6"/>
  <c r="E195" i="6"/>
  <c r="F195" i="6"/>
  <c r="C194" i="6"/>
  <c r="D182" i="6"/>
  <c r="E182" i="6"/>
  <c r="F182" i="6"/>
  <c r="D183" i="6"/>
  <c r="E183" i="6"/>
  <c r="F183" i="6"/>
  <c r="C183" i="6"/>
  <c r="C182" i="6"/>
  <c r="D171" i="6"/>
  <c r="E171" i="6"/>
  <c r="F171" i="6"/>
  <c r="C171" i="6"/>
  <c r="D170" i="6"/>
  <c r="E170" i="6"/>
  <c r="F170" i="6"/>
  <c r="C170" i="6"/>
  <c r="D160" i="6"/>
  <c r="E160" i="6"/>
  <c r="F160" i="6"/>
  <c r="D161" i="6"/>
  <c r="E161" i="6"/>
  <c r="F161" i="6"/>
  <c r="C161" i="6"/>
  <c r="C160" i="6"/>
  <c r="D142" i="6"/>
  <c r="E142" i="6"/>
  <c r="F142" i="6"/>
  <c r="D143" i="6"/>
  <c r="E143" i="6"/>
  <c r="F143" i="6"/>
  <c r="C143" i="6"/>
  <c r="C142" i="6"/>
  <c r="D129" i="6"/>
  <c r="E129" i="6"/>
  <c r="F129" i="6"/>
  <c r="D130" i="6"/>
  <c r="E130" i="6"/>
  <c r="F130" i="6"/>
  <c r="C130" i="6"/>
  <c r="C129" i="6"/>
  <c r="D116" i="6"/>
  <c r="E116" i="6"/>
  <c r="F116" i="6"/>
  <c r="C116" i="6"/>
  <c r="D115" i="6"/>
  <c r="E115" i="6"/>
  <c r="F115" i="6"/>
  <c r="C115" i="6"/>
  <c r="C97" i="6"/>
  <c r="C96" i="6"/>
  <c r="D96" i="6"/>
  <c r="E96" i="6"/>
  <c r="F96" i="6"/>
  <c r="D97" i="6"/>
  <c r="E97" i="6"/>
  <c r="F97" i="6"/>
  <c r="D78" i="6"/>
  <c r="E78" i="6"/>
  <c r="F78" i="6"/>
  <c r="C78" i="6"/>
  <c r="D77" i="6"/>
  <c r="E77" i="6"/>
  <c r="F77" i="6"/>
  <c r="C77" i="6"/>
  <c r="D65" i="6"/>
  <c r="E65" i="6"/>
  <c r="F65" i="6"/>
  <c r="C65" i="6"/>
  <c r="D64" i="6"/>
  <c r="E64" i="6"/>
  <c r="F64" i="6"/>
  <c r="C64" i="6"/>
  <c r="D55" i="6"/>
  <c r="E55" i="6"/>
  <c r="F55" i="6"/>
  <c r="C55" i="6"/>
  <c r="D54" i="6"/>
  <c r="E54" i="6"/>
  <c r="F54" i="6"/>
  <c r="C54" i="6"/>
  <c r="D44" i="6"/>
  <c r="E44" i="6"/>
  <c r="F44" i="6"/>
  <c r="C44" i="6"/>
  <c r="D43" i="6"/>
  <c r="E43" i="6"/>
  <c r="F43" i="6"/>
  <c r="C43" i="6"/>
  <c r="E32" i="6"/>
  <c r="D33" i="6"/>
  <c r="E33" i="6"/>
  <c r="F33" i="6"/>
  <c r="C33" i="6"/>
  <c r="D32" i="6"/>
  <c r="F32" i="6"/>
  <c r="C32" i="6"/>
  <c r="D19" i="6"/>
  <c r="E19" i="6"/>
  <c r="F19" i="6"/>
  <c r="C19" i="6"/>
  <c r="D18" i="6"/>
  <c r="E18" i="6"/>
  <c r="F18" i="6"/>
  <c r="C18" i="6"/>
  <c r="D172" i="5" l="1"/>
  <c r="E172" i="5"/>
  <c r="F172" i="5"/>
  <c r="C172" i="5"/>
  <c r="D171" i="5"/>
  <c r="E171" i="5"/>
  <c r="F171" i="5"/>
  <c r="C171" i="5"/>
  <c r="D147" i="5"/>
  <c r="E147" i="5"/>
  <c r="F147" i="5"/>
  <c r="C147" i="5"/>
  <c r="D146" i="5"/>
  <c r="E146" i="5"/>
  <c r="F146" i="5"/>
  <c r="C146" i="5"/>
  <c r="D122" i="5"/>
  <c r="E122" i="5"/>
  <c r="F122" i="5"/>
  <c r="C122" i="5"/>
  <c r="D121" i="5"/>
  <c r="E121" i="5"/>
  <c r="F121" i="5"/>
  <c r="C121" i="5"/>
  <c r="D98" i="5"/>
  <c r="E98" i="5"/>
  <c r="F98" i="5"/>
  <c r="C98" i="5"/>
  <c r="D97" i="5"/>
  <c r="E97" i="5"/>
  <c r="F97" i="5"/>
  <c r="C97" i="5"/>
  <c r="D72" i="5"/>
  <c r="E72" i="5"/>
  <c r="F72" i="5"/>
  <c r="C72" i="5"/>
  <c r="D71" i="5"/>
  <c r="E71" i="5"/>
  <c r="F71" i="5"/>
  <c r="C71" i="5"/>
  <c r="D57" i="5"/>
  <c r="E57" i="5"/>
  <c r="F57" i="5"/>
  <c r="C57" i="5"/>
  <c r="D56" i="5"/>
  <c r="E56" i="5"/>
  <c r="F56" i="5"/>
  <c r="C56" i="5"/>
  <c r="D29" i="5"/>
  <c r="F29" i="5"/>
</calcChain>
</file>

<file path=xl/sharedStrings.xml><?xml version="1.0" encoding="utf-8"?>
<sst xmlns="http://schemas.openxmlformats.org/spreadsheetml/2006/main" count="526" uniqueCount="58">
  <si>
    <t>INTERNACIONAL</t>
  </si>
  <si>
    <t>CUMPLIDOS</t>
  </si>
  <si>
    <t>AMERICAN</t>
  </si>
  <si>
    <t>DEMORADOS</t>
  </si>
  <si>
    <t>INCONTROLABLES</t>
  </si>
  <si>
    <t>LAN PERU</t>
  </si>
  <si>
    <t>TACA INTERNATIONAL</t>
  </si>
  <si>
    <t>OPERACIONALES</t>
  </si>
  <si>
    <t>DELTA</t>
  </si>
  <si>
    <t>TECNICOS</t>
  </si>
  <si>
    <t>AEROGAL</t>
  </si>
  <si>
    <t>INSEL AIR</t>
  </si>
  <si>
    <t>CONVIASA</t>
  </si>
  <si>
    <t>NO ESPECIFICOS</t>
  </si>
  <si>
    <t>TAME</t>
  </si>
  <si>
    <t>SPIRIT AIRLINES</t>
  </si>
  <si>
    <t>AIR CANADA</t>
  </si>
  <si>
    <t>INTERJET</t>
  </si>
  <si>
    <t>IBERIA</t>
  </si>
  <si>
    <t>AIR FRANCE</t>
  </si>
  <si>
    <t>LUFTHANSA</t>
  </si>
  <si>
    <t>LACSA</t>
  </si>
  <si>
    <t>AEROLINEAS ARGENTINAS</t>
  </si>
  <si>
    <t>CANCELADOS</t>
  </si>
  <si>
    <t>AIR PANAMA</t>
  </si>
  <si>
    <t>CUBANA</t>
  </si>
  <si>
    <t>OCEANAIR</t>
  </si>
  <si>
    <t>NACIONAL</t>
  </si>
  <si>
    <t>EXTERNO</t>
  </si>
  <si>
    <t>AGA</t>
  </si>
  <si>
    <t>INTERNO</t>
  </si>
  <si>
    <t>RAC</t>
  </si>
  <si>
    <t>COM</t>
  </si>
  <si>
    <t>AVIANCA</t>
  </si>
  <si>
    <t>EASYFLY S.A</t>
  </si>
  <si>
    <t>SATENA</t>
  </si>
  <si>
    <t>AEROLINEA DE ANTIOQUIA S.A.</t>
  </si>
  <si>
    <t>JULIO</t>
  </si>
  <si>
    <t>AGOSTO</t>
  </si>
  <si>
    <t>SEPTIEMBRE</t>
  </si>
  <si>
    <t xml:space="preserve">AEROMEXICO </t>
  </si>
  <si>
    <t>LAN COLOMBIA</t>
  </si>
  <si>
    <t>VIVA COLOMBIA</t>
  </si>
  <si>
    <t xml:space="preserve">JETBLUE AIRWAYS </t>
  </si>
  <si>
    <t>COPA AIRLINES</t>
  </si>
  <si>
    <t xml:space="preserve">LAN AIRLINES </t>
  </si>
  <si>
    <t xml:space="preserve">TAP PORTUGAL </t>
  </si>
  <si>
    <t>TACA PERU</t>
  </si>
  <si>
    <t>COPA COLOMBIA</t>
  </si>
  <si>
    <t>ANALISIS DE CUMPLIMIENTO</t>
  </si>
  <si>
    <t>EMPRESAS NACIONALES</t>
  </si>
  <si>
    <t>TOTAL NACIONAL</t>
  </si>
  <si>
    <t>CUMPLIMIENTO ITINERARIO</t>
  </si>
  <si>
    <t>CUMPLIMIENTO AEROLINEA</t>
  </si>
  <si>
    <t>TERCER TRIMESTRE 2014</t>
  </si>
  <si>
    <t>TERCER TRIMESTRE</t>
  </si>
  <si>
    <t>EMPRESAS INTERNACIONALES</t>
  </si>
  <si>
    <t>UNITED AIRLINES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</si>
</sst>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0" tint="-0.1499984740745262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0" tint="-0.14999847407452621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0" fontId="4" fillId="0" borderId="0" xfId="0" applyFont="1"/>
    <xf numFmtId="9" fontId="4" fillId="5" borderId="2" xfId="0" applyNumberFormat="1" applyFont="1" applyFill="1" applyBorder="1"/>
    <xf numFmtId="9" fontId="5" fillId="5" borderId="4" xfId="0" applyNumberFormat="1" applyFont="1" applyFill="1" applyBorder="1"/>
    <xf numFmtId="0" fontId="5" fillId="0" borderId="0" xfId="0" applyFont="1"/>
    <xf numFmtId="0" fontId="5" fillId="2" borderId="6" xfId="0" applyFont="1" applyFill="1" applyBorder="1" applyAlignment="1">
      <alignment horizontal="left" indent="1"/>
    </xf>
    <xf numFmtId="0" fontId="5" fillId="2" borderId="6" xfId="0" applyNumberFormat="1" applyFont="1" applyFill="1" applyBorder="1"/>
    <xf numFmtId="0" fontId="5" fillId="6" borderId="6" xfId="0" applyNumberFormat="1" applyFont="1" applyFill="1" applyBorder="1"/>
    <xf numFmtId="0" fontId="5" fillId="2" borderId="6" xfId="0" applyFont="1" applyFill="1" applyBorder="1" applyAlignment="1">
      <alignment horizontal="left" indent="2"/>
    </xf>
    <xf numFmtId="0" fontId="4" fillId="2" borderId="6" xfId="0" applyFont="1" applyFill="1" applyBorder="1" applyAlignment="1">
      <alignment horizontal="left" indent="3"/>
    </xf>
    <xf numFmtId="0" fontId="4" fillId="2" borderId="6" xfId="0" applyNumberFormat="1" applyFont="1" applyFill="1" applyBorder="1"/>
    <xf numFmtId="0" fontId="5" fillId="0" borderId="6" xfId="0" applyFont="1" applyBorder="1" applyAlignment="1">
      <alignment horizontal="left" indent="1"/>
    </xf>
    <xf numFmtId="0" fontId="5" fillId="0" borderId="6" xfId="0" applyNumberFormat="1" applyFont="1" applyBorder="1"/>
    <xf numFmtId="0" fontId="5" fillId="0" borderId="6" xfId="0" applyFont="1" applyBorder="1" applyAlignment="1">
      <alignment horizontal="left" indent="2"/>
    </xf>
    <xf numFmtId="0" fontId="4" fillId="0" borderId="6" xfId="0" applyNumberFormat="1" applyFont="1" applyBorder="1"/>
    <xf numFmtId="0" fontId="5" fillId="5" borderId="2" xfId="0" applyFont="1" applyFill="1" applyBorder="1" applyAlignment="1"/>
    <xf numFmtId="0" fontId="5" fillId="5" borderId="4" xfId="0" applyFont="1" applyFill="1" applyBorder="1" applyAlignment="1"/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6" xfId="0" applyNumberFormat="1" applyFont="1" applyFill="1" applyBorder="1"/>
    <xf numFmtId="0" fontId="4" fillId="4" borderId="6" xfId="0" applyNumberFormat="1" applyFont="1" applyFill="1" applyBorder="1"/>
    <xf numFmtId="0" fontId="5" fillId="7" borderId="5" xfId="0" applyFont="1" applyFill="1" applyBorder="1" applyAlignment="1">
      <alignment horizontal="center"/>
    </xf>
    <xf numFmtId="0" fontId="5" fillId="7" borderId="5" xfId="0" applyNumberFormat="1" applyFont="1" applyFill="1" applyBorder="1"/>
    <xf numFmtId="0" fontId="5" fillId="8" borderId="5" xfId="0" applyNumberFormat="1" applyFont="1" applyFill="1" applyBorder="1"/>
    <xf numFmtId="0" fontId="4" fillId="2" borderId="4" xfId="0" applyFont="1" applyFill="1" applyBorder="1" applyAlignment="1">
      <alignment horizontal="left" indent="3"/>
    </xf>
    <xf numFmtId="0" fontId="4" fillId="2" borderId="4" xfId="0" applyNumberFormat="1" applyFont="1" applyFill="1" applyBorder="1"/>
    <xf numFmtId="0" fontId="4" fillId="4" borderId="4" xfId="0" applyNumberFormat="1" applyFont="1" applyFill="1" applyBorder="1"/>
    <xf numFmtId="0" fontId="5" fillId="2" borderId="4" xfId="0" applyFont="1" applyFill="1" applyBorder="1" applyAlignment="1">
      <alignment horizontal="left" indent="2"/>
    </xf>
    <xf numFmtId="0" fontId="5" fillId="2" borderId="4" xfId="0" applyNumberFormat="1" applyFont="1" applyFill="1" applyBorder="1"/>
    <xf numFmtId="0" fontId="5" fillId="4" borderId="4" xfId="0" applyNumberFormat="1" applyFont="1" applyFill="1" applyBorder="1"/>
    <xf numFmtId="9" fontId="4" fillId="5" borderId="1" xfId="0" applyNumberFormat="1" applyFont="1" applyFill="1" applyBorder="1"/>
    <xf numFmtId="9" fontId="5" fillId="5" borderId="3" xfId="0" applyNumberFormat="1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0" fontId="5" fillId="4" borderId="2" xfId="0" applyNumberFormat="1" applyFont="1" applyFill="1" applyBorder="1" applyAlignment="1">
      <alignment horizontal="center" vertical="center" wrapText="1"/>
    </xf>
    <xf numFmtId="10" fontId="5" fillId="4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2"/>
  <sheetViews>
    <sheetView tabSelected="1" zoomScaleNormal="100" workbookViewId="0">
      <selection activeCell="H6" sqref="H6"/>
    </sheetView>
  </sheetViews>
  <sheetFormatPr baseColWidth="10" defaultRowHeight="13.8" x14ac:dyDescent="0.25"/>
  <cols>
    <col min="1" max="1" width="11.5546875" style="3"/>
    <col min="2" max="2" width="32.77734375" style="3" bestFit="1" customWidth="1"/>
    <col min="3" max="3" width="10.5546875" style="3" customWidth="1"/>
    <col min="4" max="4" width="10.77734375" style="3" customWidth="1"/>
    <col min="5" max="5" width="14" style="3" bestFit="1" customWidth="1"/>
    <col min="6" max="6" width="16.5546875" style="3" customWidth="1"/>
    <col min="7" max="16384" width="11.5546875" style="3"/>
  </cols>
  <sheetData>
    <row r="1" spans="2:6" ht="15.6" x14ac:dyDescent="0.3">
      <c r="B1" s="2" t="s">
        <v>49</v>
      </c>
    </row>
    <row r="2" spans="2:6" ht="15.6" x14ac:dyDescent="0.3">
      <c r="B2" s="2" t="s">
        <v>50</v>
      </c>
    </row>
    <row r="3" spans="2:6" ht="15.6" x14ac:dyDescent="0.3">
      <c r="B3" s="2" t="s">
        <v>54</v>
      </c>
    </row>
    <row r="4" spans="2:6" ht="14.4" thickBot="1" x14ac:dyDescent="0.3"/>
    <row r="5" spans="2:6" x14ac:dyDescent="0.25">
      <c r="B5" s="19" t="s">
        <v>27</v>
      </c>
      <c r="C5" s="34" t="s">
        <v>37</v>
      </c>
      <c r="D5" s="34" t="s">
        <v>38</v>
      </c>
      <c r="E5" s="34" t="s">
        <v>39</v>
      </c>
      <c r="F5" s="36" t="s">
        <v>51</v>
      </c>
    </row>
    <row r="6" spans="2:6" ht="14.4" thickBot="1" x14ac:dyDescent="0.3">
      <c r="B6" s="20" t="s">
        <v>55</v>
      </c>
      <c r="C6" s="35"/>
      <c r="D6" s="35"/>
      <c r="E6" s="35"/>
      <c r="F6" s="37"/>
    </row>
    <row r="7" spans="2:6" ht="14.4" thickBot="1" x14ac:dyDescent="0.3">
      <c r="B7" s="23" t="s">
        <v>36</v>
      </c>
      <c r="C7" s="24">
        <v>1861</v>
      </c>
      <c r="D7" s="24">
        <v>1665</v>
      </c>
      <c r="E7" s="24">
        <v>1627</v>
      </c>
      <c r="F7" s="25">
        <f>C7+D7+E7</f>
        <v>5153</v>
      </c>
    </row>
    <row r="8" spans="2:6" s="6" customFormat="1" x14ac:dyDescent="0.25">
      <c r="B8" s="7" t="s">
        <v>23</v>
      </c>
      <c r="C8" s="8">
        <v>72</v>
      </c>
      <c r="D8" s="8">
        <v>183</v>
      </c>
      <c r="E8" s="8">
        <v>276</v>
      </c>
      <c r="F8" s="21">
        <f>C8+D8+E8</f>
        <v>531</v>
      </c>
    </row>
    <row r="9" spans="2:6" s="6" customFormat="1" x14ac:dyDescent="0.25">
      <c r="B9" s="7" t="s">
        <v>29</v>
      </c>
      <c r="C9" s="8">
        <v>0</v>
      </c>
      <c r="D9" s="8">
        <v>0</v>
      </c>
      <c r="E9" s="8">
        <v>1</v>
      </c>
      <c r="F9" s="21">
        <f t="shared" ref="F9:F28" si="0">C9+D9+E9</f>
        <v>1</v>
      </c>
    </row>
    <row r="10" spans="2:6" s="6" customFormat="1" x14ac:dyDescent="0.25">
      <c r="B10" s="10" t="s">
        <v>4</v>
      </c>
      <c r="C10" s="8">
        <v>2</v>
      </c>
      <c r="D10" s="8">
        <v>161</v>
      </c>
      <c r="E10" s="8">
        <v>248</v>
      </c>
      <c r="F10" s="21">
        <f t="shared" si="0"/>
        <v>411</v>
      </c>
    </row>
    <row r="11" spans="2:6" s="6" customFormat="1" x14ac:dyDescent="0.25">
      <c r="B11" s="10" t="s">
        <v>13</v>
      </c>
      <c r="C11" s="8">
        <v>0</v>
      </c>
      <c r="D11" s="8">
        <v>1</v>
      </c>
      <c r="E11" s="8">
        <v>0</v>
      </c>
      <c r="F11" s="21">
        <f t="shared" si="0"/>
        <v>1</v>
      </c>
    </row>
    <row r="12" spans="2:6" s="6" customFormat="1" x14ac:dyDescent="0.25">
      <c r="B12" s="10" t="s">
        <v>7</v>
      </c>
      <c r="C12" s="8">
        <v>44</v>
      </c>
      <c r="D12" s="8">
        <v>20</v>
      </c>
      <c r="E12" s="8">
        <v>22</v>
      </c>
      <c r="F12" s="21">
        <f t="shared" si="0"/>
        <v>86</v>
      </c>
    </row>
    <row r="13" spans="2:6" x14ac:dyDescent="0.25">
      <c r="B13" s="11" t="s">
        <v>30</v>
      </c>
      <c r="C13" s="12">
        <v>44</v>
      </c>
      <c r="D13" s="12">
        <v>20</v>
      </c>
      <c r="E13" s="12">
        <v>2</v>
      </c>
      <c r="F13" s="21">
        <f t="shared" si="0"/>
        <v>66</v>
      </c>
    </row>
    <row r="14" spans="2:6" s="6" customFormat="1" x14ac:dyDescent="0.25">
      <c r="B14" s="10" t="s">
        <v>9</v>
      </c>
      <c r="C14" s="8">
        <v>26</v>
      </c>
      <c r="D14" s="8">
        <v>1</v>
      </c>
      <c r="E14" s="8">
        <v>5</v>
      </c>
      <c r="F14" s="21">
        <f t="shared" si="0"/>
        <v>32</v>
      </c>
    </row>
    <row r="15" spans="2:6" x14ac:dyDescent="0.25">
      <c r="B15" s="11" t="s">
        <v>30</v>
      </c>
      <c r="C15" s="12">
        <v>26</v>
      </c>
      <c r="D15" s="12">
        <v>1</v>
      </c>
      <c r="E15" s="12">
        <v>5</v>
      </c>
      <c r="F15" s="21">
        <f t="shared" si="0"/>
        <v>32</v>
      </c>
    </row>
    <row r="16" spans="2:6" s="6" customFormat="1" x14ac:dyDescent="0.25">
      <c r="B16" s="7" t="s">
        <v>1</v>
      </c>
      <c r="C16" s="8">
        <v>1044</v>
      </c>
      <c r="D16" s="8">
        <v>1052</v>
      </c>
      <c r="E16" s="8">
        <v>787</v>
      </c>
      <c r="F16" s="21">
        <f t="shared" si="0"/>
        <v>2883</v>
      </c>
    </row>
    <row r="17" spans="2:6" s="6" customFormat="1" x14ac:dyDescent="0.25">
      <c r="B17" s="7" t="s">
        <v>3</v>
      </c>
      <c r="C17" s="8">
        <v>745</v>
      </c>
      <c r="D17" s="8">
        <v>430</v>
      </c>
      <c r="E17" s="8">
        <v>564</v>
      </c>
      <c r="F17" s="21">
        <f t="shared" si="0"/>
        <v>1739</v>
      </c>
    </row>
    <row r="18" spans="2:6" s="6" customFormat="1" x14ac:dyDescent="0.25">
      <c r="B18" s="10" t="s">
        <v>29</v>
      </c>
      <c r="C18" s="8">
        <v>6</v>
      </c>
      <c r="D18" s="8">
        <v>0</v>
      </c>
      <c r="E18" s="8">
        <v>3</v>
      </c>
      <c r="F18" s="21">
        <f t="shared" si="0"/>
        <v>9</v>
      </c>
    </row>
    <row r="19" spans="2:6" s="6" customFormat="1" x14ac:dyDescent="0.25">
      <c r="B19" s="10" t="s">
        <v>32</v>
      </c>
      <c r="C19" s="8">
        <v>13</v>
      </c>
      <c r="D19" s="8">
        <v>1</v>
      </c>
      <c r="E19" s="8">
        <v>0</v>
      </c>
      <c r="F19" s="21">
        <f t="shared" si="0"/>
        <v>14</v>
      </c>
    </row>
    <row r="20" spans="2:6" s="6" customFormat="1" x14ac:dyDescent="0.25">
      <c r="B20" s="10" t="s">
        <v>4</v>
      </c>
      <c r="C20" s="8">
        <v>78</v>
      </c>
      <c r="D20" s="8">
        <v>135</v>
      </c>
      <c r="E20" s="8">
        <v>168</v>
      </c>
      <c r="F20" s="21">
        <f t="shared" si="0"/>
        <v>381</v>
      </c>
    </row>
    <row r="21" spans="2:6" s="6" customFormat="1" x14ac:dyDescent="0.25">
      <c r="B21" s="10" t="s">
        <v>13</v>
      </c>
      <c r="C21" s="8">
        <v>145</v>
      </c>
      <c r="D21" s="8">
        <v>103</v>
      </c>
      <c r="E21" s="8">
        <v>115</v>
      </c>
      <c r="F21" s="21">
        <f t="shared" si="0"/>
        <v>363</v>
      </c>
    </row>
    <row r="22" spans="2:6" s="6" customFormat="1" x14ac:dyDescent="0.25">
      <c r="B22" s="10" t="s">
        <v>7</v>
      </c>
      <c r="C22" s="8">
        <v>64</v>
      </c>
      <c r="D22" s="8">
        <v>45</v>
      </c>
      <c r="E22" s="8">
        <v>165</v>
      </c>
      <c r="F22" s="21">
        <f t="shared" si="0"/>
        <v>274</v>
      </c>
    </row>
    <row r="23" spans="2:6" x14ac:dyDescent="0.25">
      <c r="B23" s="11" t="s">
        <v>28</v>
      </c>
      <c r="C23" s="12">
        <v>5</v>
      </c>
      <c r="D23" s="12">
        <v>0</v>
      </c>
      <c r="E23" s="12">
        <v>6</v>
      </c>
      <c r="F23" s="21">
        <f t="shared" si="0"/>
        <v>11</v>
      </c>
    </row>
    <row r="24" spans="2:6" x14ac:dyDescent="0.25">
      <c r="B24" s="11" t="s">
        <v>30</v>
      </c>
      <c r="C24" s="12">
        <v>59</v>
      </c>
      <c r="D24" s="12">
        <v>45</v>
      </c>
      <c r="E24" s="12">
        <v>159</v>
      </c>
      <c r="F24" s="21">
        <f t="shared" si="0"/>
        <v>263</v>
      </c>
    </row>
    <row r="25" spans="2:6" s="6" customFormat="1" x14ac:dyDescent="0.25">
      <c r="B25" s="10" t="s">
        <v>31</v>
      </c>
      <c r="C25" s="8">
        <v>12</v>
      </c>
      <c r="D25" s="8">
        <v>6</v>
      </c>
      <c r="E25" s="8">
        <v>5</v>
      </c>
      <c r="F25" s="21">
        <f t="shared" si="0"/>
        <v>23</v>
      </c>
    </row>
    <row r="26" spans="2:6" s="6" customFormat="1" x14ac:dyDescent="0.25">
      <c r="B26" s="10" t="s">
        <v>9</v>
      </c>
      <c r="C26" s="8">
        <v>427</v>
      </c>
      <c r="D26" s="8">
        <v>140</v>
      </c>
      <c r="E26" s="8">
        <v>108</v>
      </c>
      <c r="F26" s="21">
        <f t="shared" si="0"/>
        <v>675</v>
      </c>
    </row>
    <row r="27" spans="2:6" s="6" customFormat="1" x14ac:dyDescent="0.25">
      <c r="B27" s="11" t="s">
        <v>28</v>
      </c>
      <c r="C27" s="8">
        <v>0</v>
      </c>
      <c r="D27" s="8">
        <v>0</v>
      </c>
      <c r="E27" s="8">
        <v>8</v>
      </c>
      <c r="F27" s="21">
        <f t="shared" si="0"/>
        <v>8</v>
      </c>
    </row>
    <row r="28" spans="2:6" ht="14.4" thickBot="1" x14ac:dyDescent="0.3">
      <c r="B28" s="11" t="s">
        <v>30</v>
      </c>
      <c r="C28" s="12">
        <v>427</v>
      </c>
      <c r="D28" s="12">
        <v>140</v>
      </c>
      <c r="E28" s="12">
        <v>100</v>
      </c>
      <c r="F28" s="21">
        <f t="shared" si="0"/>
        <v>667</v>
      </c>
    </row>
    <row r="29" spans="2:6" x14ac:dyDescent="0.25">
      <c r="B29" s="17" t="s">
        <v>52</v>
      </c>
      <c r="C29" s="4">
        <f>C16/C7</f>
        <v>0.56098871574422349</v>
      </c>
      <c r="D29" s="4">
        <f t="shared" ref="D29:F29" si="1">D16/D7</f>
        <v>0.63183183183183178</v>
      </c>
      <c r="E29" s="4">
        <f>E16/E7</f>
        <v>0.48371235402581436</v>
      </c>
      <c r="F29" s="4">
        <f t="shared" si="1"/>
        <v>0.55947991461284685</v>
      </c>
    </row>
    <row r="30" spans="2:6" ht="14.4" thickBot="1" x14ac:dyDescent="0.3">
      <c r="B30" s="18" t="s">
        <v>53</v>
      </c>
      <c r="C30" s="5">
        <f>C16/(C7-C9-C10-C18-C19-C20-C23-C25-C27)</f>
        <v>0.59828080229226366</v>
      </c>
      <c r="D30" s="5">
        <f t="shared" ref="D30:F30" si="2">D16/(D7-D9-D10-D18-D19-D20-D23-D25-D27)</f>
        <v>0.77239353891336271</v>
      </c>
      <c r="E30" s="5">
        <f t="shared" si="2"/>
        <v>0.66245791245791241</v>
      </c>
      <c r="F30" s="5">
        <f t="shared" si="2"/>
        <v>0.67124563445867291</v>
      </c>
    </row>
    <row r="31" spans="2:6" ht="14.4" thickBot="1" x14ac:dyDescent="0.3"/>
    <row r="32" spans="2:6" ht="14.4" thickBot="1" x14ac:dyDescent="0.3">
      <c r="B32" s="23" t="s">
        <v>33</v>
      </c>
      <c r="C32" s="24">
        <v>11893</v>
      </c>
      <c r="D32" s="24">
        <v>12159</v>
      </c>
      <c r="E32" s="24">
        <v>12286</v>
      </c>
      <c r="F32" s="25">
        <v>36338</v>
      </c>
    </row>
    <row r="33" spans="2:6" s="6" customFormat="1" x14ac:dyDescent="0.25">
      <c r="B33" s="7" t="s">
        <v>23</v>
      </c>
      <c r="C33" s="8">
        <v>227</v>
      </c>
      <c r="D33" s="8">
        <v>226</v>
      </c>
      <c r="E33" s="8">
        <v>486</v>
      </c>
      <c r="F33" s="21">
        <v>939</v>
      </c>
    </row>
    <row r="34" spans="2:6" s="6" customFormat="1" x14ac:dyDescent="0.25">
      <c r="B34" s="10" t="s">
        <v>29</v>
      </c>
      <c r="C34" s="8">
        <v>0</v>
      </c>
      <c r="D34" s="8">
        <v>3</v>
      </c>
      <c r="E34" s="8">
        <v>0</v>
      </c>
      <c r="F34" s="21">
        <v>3</v>
      </c>
    </row>
    <row r="35" spans="2:6" s="6" customFormat="1" x14ac:dyDescent="0.25">
      <c r="B35" s="10" t="s">
        <v>4</v>
      </c>
      <c r="C35" s="8">
        <v>31</v>
      </c>
      <c r="D35" s="8">
        <v>50</v>
      </c>
      <c r="E35" s="8">
        <v>119</v>
      </c>
      <c r="F35" s="21">
        <v>200</v>
      </c>
    </row>
    <row r="36" spans="2:6" s="6" customFormat="1" x14ac:dyDescent="0.25">
      <c r="B36" s="10" t="s">
        <v>7</v>
      </c>
      <c r="C36" s="8">
        <v>11</v>
      </c>
      <c r="D36" s="8">
        <v>78</v>
      </c>
      <c r="E36" s="8">
        <v>99</v>
      </c>
      <c r="F36" s="21">
        <v>188</v>
      </c>
    </row>
    <row r="37" spans="2:6" x14ac:dyDescent="0.25">
      <c r="B37" s="11" t="s">
        <v>28</v>
      </c>
      <c r="C37" s="12">
        <v>0</v>
      </c>
      <c r="D37" s="12">
        <v>2</v>
      </c>
      <c r="E37" s="12">
        <v>0</v>
      </c>
      <c r="F37" s="22">
        <v>2</v>
      </c>
    </row>
    <row r="38" spans="2:6" x14ac:dyDescent="0.25">
      <c r="B38" s="11" t="s">
        <v>30</v>
      </c>
      <c r="C38" s="12">
        <v>11</v>
      </c>
      <c r="D38" s="12">
        <v>76</v>
      </c>
      <c r="E38" s="12">
        <v>99</v>
      </c>
      <c r="F38" s="22">
        <v>186</v>
      </c>
    </row>
    <row r="39" spans="2:6" s="6" customFormat="1" x14ac:dyDescent="0.25">
      <c r="B39" s="10" t="s">
        <v>31</v>
      </c>
      <c r="C39" s="8">
        <v>10</v>
      </c>
      <c r="D39" s="8">
        <v>14</v>
      </c>
      <c r="E39" s="8">
        <v>119</v>
      </c>
      <c r="F39" s="21">
        <v>143</v>
      </c>
    </row>
    <row r="40" spans="2:6" s="6" customFormat="1" x14ac:dyDescent="0.25">
      <c r="B40" s="10" t="s">
        <v>9</v>
      </c>
      <c r="C40" s="8">
        <v>175</v>
      </c>
      <c r="D40" s="8">
        <v>81</v>
      </c>
      <c r="E40" s="8">
        <v>149</v>
      </c>
      <c r="F40" s="21">
        <v>405</v>
      </c>
    </row>
    <row r="41" spans="2:6" x14ac:dyDescent="0.25">
      <c r="B41" s="11" t="s">
        <v>28</v>
      </c>
      <c r="C41" s="12">
        <v>35</v>
      </c>
      <c r="D41" s="12">
        <v>25</v>
      </c>
      <c r="E41" s="12">
        <v>44</v>
      </c>
      <c r="F41" s="22">
        <v>104</v>
      </c>
    </row>
    <row r="42" spans="2:6" x14ac:dyDescent="0.25">
      <c r="B42" s="11" t="s">
        <v>30</v>
      </c>
      <c r="C42" s="12">
        <v>140</v>
      </c>
      <c r="D42" s="12">
        <v>56</v>
      </c>
      <c r="E42" s="12">
        <v>105</v>
      </c>
      <c r="F42" s="22">
        <v>301</v>
      </c>
    </row>
    <row r="43" spans="2:6" s="6" customFormat="1" x14ac:dyDescent="0.25">
      <c r="B43" s="7" t="s">
        <v>1</v>
      </c>
      <c r="C43" s="8">
        <v>8293</v>
      </c>
      <c r="D43" s="8">
        <v>8595</v>
      </c>
      <c r="E43" s="8">
        <v>7420</v>
      </c>
      <c r="F43" s="21">
        <v>24308</v>
      </c>
    </row>
    <row r="44" spans="2:6" s="6" customFormat="1" x14ac:dyDescent="0.25">
      <c r="B44" s="7" t="s">
        <v>3</v>
      </c>
      <c r="C44" s="8">
        <v>3373</v>
      </c>
      <c r="D44" s="8">
        <v>3338</v>
      </c>
      <c r="E44" s="8">
        <v>4380</v>
      </c>
      <c r="F44" s="21">
        <v>11091</v>
      </c>
    </row>
    <row r="45" spans="2:6" s="6" customFormat="1" x14ac:dyDescent="0.25">
      <c r="B45" s="10" t="s">
        <v>29</v>
      </c>
      <c r="C45" s="8">
        <v>52</v>
      </c>
      <c r="D45" s="8">
        <v>65</v>
      </c>
      <c r="E45" s="8">
        <v>52</v>
      </c>
      <c r="F45" s="21">
        <v>169</v>
      </c>
    </row>
    <row r="46" spans="2:6" s="6" customFormat="1" x14ac:dyDescent="0.25">
      <c r="B46" s="10" t="s">
        <v>32</v>
      </c>
      <c r="C46" s="8">
        <v>0</v>
      </c>
      <c r="D46" s="8">
        <v>1</v>
      </c>
      <c r="E46" s="8">
        <v>0</v>
      </c>
      <c r="F46" s="21">
        <v>1</v>
      </c>
    </row>
    <row r="47" spans="2:6" s="6" customFormat="1" x14ac:dyDescent="0.25">
      <c r="B47" s="10" t="s">
        <v>4</v>
      </c>
      <c r="C47" s="8">
        <v>717</v>
      </c>
      <c r="D47" s="8">
        <v>878</v>
      </c>
      <c r="E47" s="8">
        <v>1429</v>
      </c>
      <c r="F47" s="21">
        <v>3024</v>
      </c>
    </row>
    <row r="48" spans="2:6" s="6" customFormat="1" x14ac:dyDescent="0.25">
      <c r="B48" s="10" t="s">
        <v>13</v>
      </c>
      <c r="C48" s="8">
        <v>1220</v>
      </c>
      <c r="D48" s="8">
        <v>1125</v>
      </c>
      <c r="E48" s="8">
        <v>1553</v>
      </c>
      <c r="F48" s="21">
        <v>3898</v>
      </c>
    </row>
    <row r="49" spans="2:6" s="6" customFormat="1" x14ac:dyDescent="0.25">
      <c r="B49" s="10" t="s">
        <v>7</v>
      </c>
      <c r="C49" s="8">
        <v>347</v>
      </c>
      <c r="D49" s="8">
        <v>288</v>
      </c>
      <c r="E49" s="8">
        <v>282</v>
      </c>
      <c r="F49" s="21">
        <v>917</v>
      </c>
    </row>
    <row r="50" spans="2:6" x14ac:dyDescent="0.25">
      <c r="B50" s="11" t="s">
        <v>28</v>
      </c>
      <c r="C50" s="12">
        <v>65</v>
      </c>
      <c r="D50" s="12">
        <v>47</v>
      </c>
      <c r="E50" s="12">
        <v>39</v>
      </c>
      <c r="F50" s="22">
        <v>151</v>
      </c>
    </row>
    <row r="51" spans="2:6" x14ac:dyDescent="0.25">
      <c r="B51" s="11" t="s">
        <v>30</v>
      </c>
      <c r="C51" s="12">
        <v>282</v>
      </c>
      <c r="D51" s="12">
        <v>241</v>
      </c>
      <c r="E51" s="12">
        <v>243</v>
      </c>
      <c r="F51" s="22">
        <v>766</v>
      </c>
    </row>
    <row r="52" spans="2:6" s="6" customFormat="1" x14ac:dyDescent="0.25">
      <c r="B52" s="10" t="s">
        <v>31</v>
      </c>
      <c r="C52" s="8">
        <v>660</v>
      </c>
      <c r="D52" s="8">
        <v>593</v>
      </c>
      <c r="E52" s="8">
        <v>638</v>
      </c>
      <c r="F52" s="21">
        <v>1891</v>
      </c>
    </row>
    <row r="53" spans="2:6" s="6" customFormat="1" x14ac:dyDescent="0.25">
      <c r="B53" s="10" t="s">
        <v>9</v>
      </c>
      <c r="C53" s="8">
        <v>377</v>
      </c>
      <c r="D53" s="8">
        <v>388</v>
      </c>
      <c r="E53" s="8">
        <v>426</v>
      </c>
      <c r="F53" s="21">
        <v>1191</v>
      </c>
    </row>
    <row r="54" spans="2:6" x14ac:dyDescent="0.25">
      <c r="B54" s="11" t="s">
        <v>28</v>
      </c>
      <c r="C54" s="12">
        <v>66</v>
      </c>
      <c r="D54" s="12">
        <v>107</v>
      </c>
      <c r="E54" s="12">
        <v>113</v>
      </c>
      <c r="F54" s="22">
        <v>286</v>
      </c>
    </row>
    <row r="55" spans="2:6" ht="14.4" thickBot="1" x14ac:dyDescent="0.3">
      <c r="B55" s="11" t="s">
        <v>30</v>
      </c>
      <c r="C55" s="12">
        <v>311</v>
      </c>
      <c r="D55" s="12">
        <v>281</v>
      </c>
      <c r="E55" s="12">
        <v>313</v>
      </c>
      <c r="F55" s="22">
        <v>905</v>
      </c>
    </row>
    <row r="56" spans="2:6" x14ac:dyDescent="0.25">
      <c r="B56" s="17" t="s">
        <v>52</v>
      </c>
      <c r="C56" s="4">
        <f>C43/C32</f>
        <v>0.69730093332212228</v>
      </c>
      <c r="D56" s="4">
        <f t="shared" ref="D56:F56" si="3">D43/D32</f>
        <v>0.70688378978534416</v>
      </c>
      <c r="E56" s="4">
        <f t="shared" si="3"/>
        <v>0.60393944326876114</v>
      </c>
      <c r="F56" s="4">
        <f t="shared" si="3"/>
        <v>0.66894160383070067</v>
      </c>
    </row>
    <row r="57" spans="2:6" ht="14.4" thickBot="1" x14ac:dyDescent="0.3">
      <c r="B57" s="18" t="s">
        <v>53</v>
      </c>
      <c r="C57" s="5">
        <f>C43/(C32-C34-C35-C37-C39-C41-C45-C46-C47-C50-C52-C54)</f>
        <v>0.80852101004192256</v>
      </c>
      <c r="D57" s="5">
        <f t="shared" ref="D57:F57" si="4">D43/(D32-D34-D35-D37-D39-D41-D45-D46-D47-D50-D52-D54)</f>
        <v>0.82851359167148642</v>
      </c>
      <c r="E57" s="5">
        <f t="shared" si="4"/>
        <v>0.76235487516695777</v>
      </c>
      <c r="F57" s="5">
        <f t="shared" si="4"/>
        <v>0.80055328678698456</v>
      </c>
    </row>
    <row r="58" spans="2:6" ht="14.4" thickBot="1" x14ac:dyDescent="0.3"/>
    <row r="59" spans="2:6" ht="14.4" thickBot="1" x14ac:dyDescent="0.3">
      <c r="B59" s="23" t="s">
        <v>48</v>
      </c>
      <c r="C59" s="24">
        <v>317</v>
      </c>
      <c r="D59" s="24">
        <v>316</v>
      </c>
      <c r="E59" s="24">
        <v>314</v>
      </c>
      <c r="F59" s="25">
        <v>947</v>
      </c>
    </row>
    <row r="60" spans="2:6" x14ac:dyDescent="0.25">
      <c r="B60" s="7" t="s">
        <v>1</v>
      </c>
      <c r="C60" s="8">
        <v>229</v>
      </c>
      <c r="D60" s="8">
        <v>227</v>
      </c>
      <c r="E60" s="8">
        <v>201</v>
      </c>
      <c r="F60" s="21">
        <v>657</v>
      </c>
    </row>
    <row r="61" spans="2:6" x14ac:dyDescent="0.25">
      <c r="B61" s="7" t="s">
        <v>3</v>
      </c>
      <c r="C61" s="8">
        <v>88</v>
      </c>
      <c r="D61" s="8">
        <v>89</v>
      </c>
      <c r="E61" s="8">
        <v>113</v>
      </c>
      <c r="F61" s="21">
        <v>290</v>
      </c>
    </row>
    <row r="62" spans="2:6" s="6" customFormat="1" x14ac:dyDescent="0.25">
      <c r="B62" s="10" t="s">
        <v>29</v>
      </c>
      <c r="C62" s="8">
        <v>2</v>
      </c>
      <c r="D62" s="8">
        <v>1</v>
      </c>
      <c r="E62" s="8">
        <v>0</v>
      </c>
      <c r="F62" s="21">
        <v>3</v>
      </c>
    </row>
    <row r="63" spans="2:6" s="6" customFormat="1" x14ac:dyDescent="0.25">
      <c r="B63" s="10" t="s">
        <v>4</v>
      </c>
      <c r="C63" s="8">
        <v>1</v>
      </c>
      <c r="D63" s="8">
        <v>1</v>
      </c>
      <c r="E63" s="8">
        <v>5</v>
      </c>
      <c r="F63" s="21">
        <v>7</v>
      </c>
    </row>
    <row r="64" spans="2:6" s="6" customFormat="1" x14ac:dyDescent="0.25">
      <c r="B64" s="10" t="s">
        <v>13</v>
      </c>
      <c r="C64" s="8">
        <v>72</v>
      </c>
      <c r="D64" s="8">
        <v>73</v>
      </c>
      <c r="E64" s="8">
        <v>83</v>
      </c>
      <c r="F64" s="21">
        <v>228</v>
      </c>
    </row>
    <row r="65" spans="2:6" s="6" customFormat="1" x14ac:dyDescent="0.25">
      <c r="B65" s="10" t="s">
        <v>7</v>
      </c>
      <c r="C65" s="8">
        <v>10</v>
      </c>
      <c r="D65" s="8">
        <v>8</v>
      </c>
      <c r="E65" s="8">
        <v>19</v>
      </c>
      <c r="F65" s="21">
        <v>37</v>
      </c>
    </row>
    <row r="66" spans="2:6" x14ac:dyDescent="0.25">
      <c r="B66" s="11" t="s">
        <v>30</v>
      </c>
      <c r="C66" s="12">
        <v>10</v>
      </c>
      <c r="D66" s="12">
        <v>8</v>
      </c>
      <c r="E66" s="12">
        <v>19</v>
      </c>
      <c r="F66" s="22">
        <v>37</v>
      </c>
    </row>
    <row r="67" spans="2:6" s="6" customFormat="1" x14ac:dyDescent="0.25">
      <c r="B67" s="10" t="s">
        <v>31</v>
      </c>
      <c r="C67" s="8">
        <v>0</v>
      </c>
      <c r="D67" s="8">
        <v>3</v>
      </c>
      <c r="E67" s="8">
        <v>1</v>
      </c>
      <c r="F67" s="21">
        <v>4</v>
      </c>
    </row>
    <row r="68" spans="2:6" s="6" customFormat="1" x14ac:dyDescent="0.25">
      <c r="B68" s="10" t="s">
        <v>9</v>
      </c>
      <c r="C68" s="8">
        <v>3</v>
      </c>
      <c r="D68" s="8">
        <v>3</v>
      </c>
      <c r="E68" s="8">
        <v>5</v>
      </c>
      <c r="F68" s="21">
        <v>11</v>
      </c>
    </row>
    <row r="69" spans="2:6" x14ac:dyDescent="0.25">
      <c r="B69" s="11" t="s">
        <v>28</v>
      </c>
      <c r="C69" s="12">
        <v>0</v>
      </c>
      <c r="D69" s="12">
        <v>2</v>
      </c>
      <c r="E69" s="12">
        <v>1</v>
      </c>
      <c r="F69" s="22">
        <v>3</v>
      </c>
    </row>
    <row r="70" spans="2:6" ht="14.4" thickBot="1" x14ac:dyDescent="0.3">
      <c r="B70" s="11" t="s">
        <v>30</v>
      </c>
      <c r="C70" s="12">
        <v>3</v>
      </c>
      <c r="D70" s="12">
        <v>1</v>
      </c>
      <c r="E70" s="12">
        <v>4</v>
      </c>
      <c r="F70" s="22">
        <v>8</v>
      </c>
    </row>
    <row r="71" spans="2:6" x14ac:dyDescent="0.25">
      <c r="B71" s="17" t="s">
        <v>52</v>
      </c>
      <c r="C71" s="4">
        <f>C60/C59</f>
        <v>0.72239747634069396</v>
      </c>
      <c r="D71" s="4">
        <f t="shared" ref="D71:F71" si="5">D60/D59</f>
        <v>0.71835443037974689</v>
      </c>
      <c r="E71" s="4">
        <f t="shared" si="5"/>
        <v>0.64012738853503182</v>
      </c>
      <c r="F71" s="4">
        <f t="shared" si="5"/>
        <v>0.69376979936642025</v>
      </c>
    </row>
    <row r="72" spans="2:6" ht="14.4" thickBot="1" x14ac:dyDescent="0.3">
      <c r="B72" s="18" t="s">
        <v>53</v>
      </c>
      <c r="C72" s="5">
        <f>C60/(C59-C62-C63-C67-C69)</f>
        <v>0.72929936305732479</v>
      </c>
      <c r="D72" s="5">
        <f t="shared" ref="D72:F72" si="6">D60/(D59-D62-D63-D67-D69)</f>
        <v>0.7346278317152104</v>
      </c>
      <c r="E72" s="5">
        <f t="shared" si="6"/>
        <v>0.65472312703583058</v>
      </c>
      <c r="F72" s="5">
        <f t="shared" si="6"/>
        <v>0.70645161290322578</v>
      </c>
    </row>
    <row r="73" spans="2:6" ht="14.4" thickBot="1" x14ac:dyDescent="0.3"/>
    <row r="74" spans="2:6" ht="14.4" thickBot="1" x14ac:dyDescent="0.3">
      <c r="B74" s="23" t="s">
        <v>34</v>
      </c>
      <c r="C74" s="24">
        <v>3205</v>
      </c>
      <c r="D74" s="24">
        <v>2206</v>
      </c>
      <c r="E74" s="24">
        <v>3122</v>
      </c>
      <c r="F74" s="25">
        <v>8533</v>
      </c>
    </row>
    <row r="75" spans="2:6" x14ac:dyDescent="0.25">
      <c r="B75" s="7" t="s">
        <v>23</v>
      </c>
      <c r="C75" s="8">
        <v>79</v>
      </c>
      <c r="D75" s="8">
        <v>73</v>
      </c>
      <c r="E75" s="8">
        <v>64</v>
      </c>
      <c r="F75" s="21">
        <v>216</v>
      </c>
    </row>
    <row r="76" spans="2:6" s="6" customFormat="1" x14ac:dyDescent="0.25">
      <c r="B76" s="10" t="s">
        <v>29</v>
      </c>
      <c r="C76" s="8">
        <v>4</v>
      </c>
      <c r="D76" s="8">
        <v>0</v>
      </c>
      <c r="E76" s="8">
        <v>2</v>
      </c>
      <c r="F76" s="21">
        <v>6</v>
      </c>
    </row>
    <row r="77" spans="2:6" s="6" customFormat="1" x14ac:dyDescent="0.25">
      <c r="B77" s="10" t="s">
        <v>4</v>
      </c>
      <c r="C77" s="8">
        <v>48</v>
      </c>
      <c r="D77" s="8">
        <v>52</v>
      </c>
      <c r="E77" s="8">
        <v>40</v>
      </c>
      <c r="F77" s="21">
        <v>140</v>
      </c>
    </row>
    <row r="78" spans="2:6" s="6" customFormat="1" x14ac:dyDescent="0.25">
      <c r="B78" s="10" t="s">
        <v>7</v>
      </c>
      <c r="C78" s="8">
        <v>2</v>
      </c>
      <c r="D78" s="8">
        <v>0</v>
      </c>
      <c r="E78" s="8">
        <v>2</v>
      </c>
      <c r="F78" s="21">
        <v>4</v>
      </c>
    </row>
    <row r="79" spans="2:6" x14ac:dyDescent="0.25">
      <c r="B79" s="11" t="s">
        <v>30</v>
      </c>
      <c r="C79" s="12">
        <v>2</v>
      </c>
      <c r="D79" s="12">
        <v>0</v>
      </c>
      <c r="E79" s="12">
        <v>2</v>
      </c>
      <c r="F79" s="22">
        <v>4</v>
      </c>
    </row>
    <row r="80" spans="2:6" s="6" customFormat="1" x14ac:dyDescent="0.25">
      <c r="B80" s="10" t="s">
        <v>31</v>
      </c>
      <c r="C80" s="8">
        <v>0</v>
      </c>
      <c r="D80" s="8">
        <v>1</v>
      </c>
      <c r="E80" s="8">
        <v>0</v>
      </c>
      <c r="F80" s="21">
        <v>1</v>
      </c>
    </row>
    <row r="81" spans="2:6" s="6" customFormat="1" x14ac:dyDescent="0.25">
      <c r="B81" s="10" t="s">
        <v>9</v>
      </c>
      <c r="C81" s="8">
        <v>25</v>
      </c>
      <c r="D81" s="8">
        <v>20</v>
      </c>
      <c r="E81" s="8">
        <v>20</v>
      </c>
      <c r="F81" s="21">
        <v>65</v>
      </c>
    </row>
    <row r="82" spans="2:6" x14ac:dyDescent="0.25">
      <c r="B82" s="11" t="s">
        <v>28</v>
      </c>
      <c r="C82" s="12">
        <v>0</v>
      </c>
      <c r="D82" s="12">
        <v>7</v>
      </c>
      <c r="E82" s="12">
        <v>0</v>
      </c>
      <c r="F82" s="22">
        <v>7</v>
      </c>
    </row>
    <row r="83" spans="2:6" x14ac:dyDescent="0.25">
      <c r="B83" s="11" t="s">
        <v>30</v>
      </c>
      <c r="C83" s="12">
        <v>25</v>
      </c>
      <c r="D83" s="12">
        <v>13</v>
      </c>
      <c r="E83" s="12">
        <v>20</v>
      </c>
      <c r="F83" s="22">
        <v>58</v>
      </c>
    </row>
    <row r="84" spans="2:6" x14ac:dyDescent="0.25">
      <c r="B84" s="7" t="s">
        <v>1</v>
      </c>
      <c r="C84" s="8">
        <v>2077</v>
      </c>
      <c r="D84" s="8">
        <v>1334</v>
      </c>
      <c r="E84" s="8">
        <v>1804</v>
      </c>
      <c r="F84" s="21">
        <v>5215</v>
      </c>
    </row>
    <row r="85" spans="2:6" x14ac:dyDescent="0.25">
      <c r="B85" s="7" t="s">
        <v>3</v>
      </c>
      <c r="C85" s="8">
        <v>1049</v>
      </c>
      <c r="D85" s="8">
        <v>799</v>
      </c>
      <c r="E85" s="8">
        <v>1254</v>
      </c>
      <c r="F85" s="21">
        <v>3102</v>
      </c>
    </row>
    <row r="86" spans="2:6" s="6" customFormat="1" x14ac:dyDescent="0.25">
      <c r="B86" s="10" t="s">
        <v>29</v>
      </c>
      <c r="C86" s="8">
        <v>34</v>
      </c>
      <c r="D86" s="8">
        <v>21</v>
      </c>
      <c r="E86" s="8">
        <v>24</v>
      </c>
      <c r="F86" s="21">
        <v>79</v>
      </c>
    </row>
    <row r="87" spans="2:6" s="6" customFormat="1" x14ac:dyDescent="0.25">
      <c r="B87" s="10" t="s">
        <v>32</v>
      </c>
      <c r="C87" s="8">
        <v>0</v>
      </c>
      <c r="D87" s="8">
        <v>1</v>
      </c>
      <c r="E87" s="8">
        <v>0</v>
      </c>
      <c r="F87" s="21">
        <v>1</v>
      </c>
    </row>
    <row r="88" spans="2:6" s="6" customFormat="1" x14ac:dyDescent="0.25">
      <c r="B88" s="10" t="s">
        <v>4</v>
      </c>
      <c r="C88" s="8">
        <v>576</v>
      </c>
      <c r="D88" s="8">
        <v>439</v>
      </c>
      <c r="E88" s="8">
        <v>822</v>
      </c>
      <c r="F88" s="21">
        <v>1837</v>
      </c>
    </row>
    <row r="89" spans="2:6" s="6" customFormat="1" x14ac:dyDescent="0.25">
      <c r="B89" s="10" t="s">
        <v>13</v>
      </c>
      <c r="C89" s="8">
        <v>21</v>
      </c>
      <c r="D89" s="8">
        <v>8</v>
      </c>
      <c r="E89" s="8">
        <v>19</v>
      </c>
      <c r="F89" s="21">
        <v>48</v>
      </c>
    </row>
    <row r="90" spans="2:6" s="6" customFormat="1" x14ac:dyDescent="0.25">
      <c r="B90" s="10" t="s">
        <v>7</v>
      </c>
      <c r="C90" s="8">
        <v>15</v>
      </c>
      <c r="D90" s="8">
        <v>10</v>
      </c>
      <c r="E90" s="8">
        <v>42</v>
      </c>
      <c r="F90" s="21">
        <v>67</v>
      </c>
    </row>
    <row r="91" spans="2:6" x14ac:dyDescent="0.25">
      <c r="B91" s="11" t="s">
        <v>28</v>
      </c>
      <c r="C91" s="12">
        <v>3</v>
      </c>
      <c r="D91" s="12">
        <v>1</v>
      </c>
      <c r="E91" s="12">
        <v>1</v>
      </c>
      <c r="F91" s="22">
        <v>5</v>
      </c>
    </row>
    <row r="92" spans="2:6" x14ac:dyDescent="0.25">
      <c r="B92" s="11" t="s">
        <v>30</v>
      </c>
      <c r="C92" s="12">
        <v>12</v>
      </c>
      <c r="D92" s="12">
        <v>9</v>
      </c>
      <c r="E92" s="12">
        <v>41</v>
      </c>
      <c r="F92" s="22">
        <v>62</v>
      </c>
    </row>
    <row r="93" spans="2:6" s="6" customFormat="1" x14ac:dyDescent="0.25">
      <c r="B93" s="10" t="s">
        <v>31</v>
      </c>
      <c r="C93" s="8">
        <v>133</v>
      </c>
      <c r="D93" s="8">
        <v>110</v>
      </c>
      <c r="E93" s="8">
        <v>152</v>
      </c>
      <c r="F93" s="21">
        <v>395</v>
      </c>
    </row>
    <row r="94" spans="2:6" s="6" customFormat="1" x14ac:dyDescent="0.25">
      <c r="B94" s="10" t="s">
        <v>9</v>
      </c>
      <c r="C94" s="8">
        <v>270</v>
      </c>
      <c r="D94" s="8">
        <v>210</v>
      </c>
      <c r="E94" s="8">
        <v>195</v>
      </c>
      <c r="F94" s="21">
        <v>675</v>
      </c>
    </row>
    <row r="95" spans="2:6" x14ac:dyDescent="0.25">
      <c r="B95" s="11" t="s">
        <v>28</v>
      </c>
      <c r="C95" s="12">
        <v>0</v>
      </c>
      <c r="D95" s="12">
        <v>37</v>
      </c>
      <c r="E95" s="12">
        <v>15</v>
      </c>
      <c r="F95" s="22">
        <v>52</v>
      </c>
    </row>
    <row r="96" spans="2:6" ht="14.4" thickBot="1" x14ac:dyDescent="0.3">
      <c r="B96" s="11" t="s">
        <v>30</v>
      </c>
      <c r="C96" s="12">
        <v>270</v>
      </c>
      <c r="D96" s="12">
        <v>173</v>
      </c>
      <c r="E96" s="12">
        <v>180</v>
      </c>
      <c r="F96" s="22">
        <v>623</v>
      </c>
    </row>
    <row r="97" spans="2:6" x14ac:dyDescent="0.25">
      <c r="B97" s="17" t="s">
        <v>52</v>
      </c>
      <c r="C97" s="4">
        <f>C84/C74</f>
        <v>0.64804992199687983</v>
      </c>
      <c r="D97" s="4">
        <f t="shared" ref="D97:F97" si="7">D84/D74</f>
        <v>0.60471441523118763</v>
      </c>
      <c r="E97" s="4">
        <f t="shared" si="7"/>
        <v>0.57783472133247915</v>
      </c>
      <c r="F97" s="4">
        <f t="shared" si="7"/>
        <v>0.61115668580803939</v>
      </c>
    </row>
    <row r="98" spans="2:6" ht="14.4" thickBot="1" x14ac:dyDescent="0.3">
      <c r="B98" s="18" t="s">
        <v>53</v>
      </c>
      <c r="C98" s="5">
        <f>C84/(C74-C76-C77-C80-C82-C86-C87-C88-C91-C93-C95)</f>
        <v>0.86289987536352308</v>
      </c>
      <c r="D98" s="5">
        <f t="shared" ref="D98:F98" si="8">D84/(D74-D76-D77-D80-D82-D86-D87-D88-D91-D93-D95)</f>
        <v>0.86792452830188682</v>
      </c>
      <c r="E98" s="5">
        <f t="shared" si="8"/>
        <v>0.87318489835430779</v>
      </c>
      <c r="F98" s="5">
        <f t="shared" si="8"/>
        <v>0.86772046589018303</v>
      </c>
    </row>
    <row r="99" spans="2:6" ht="14.4" thickBot="1" x14ac:dyDescent="0.3"/>
    <row r="100" spans="2:6" ht="14.4" thickBot="1" x14ac:dyDescent="0.3">
      <c r="B100" s="23" t="s">
        <v>41</v>
      </c>
      <c r="C100" s="24">
        <v>4123</v>
      </c>
      <c r="D100" s="24">
        <v>3869</v>
      </c>
      <c r="E100" s="24">
        <v>3752</v>
      </c>
      <c r="F100" s="25">
        <v>11744</v>
      </c>
    </row>
    <row r="101" spans="2:6" x14ac:dyDescent="0.25">
      <c r="B101" s="7" t="s">
        <v>23</v>
      </c>
      <c r="C101" s="8">
        <v>23</v>
      </c>
      <c r="D101" s="8">
        <v>34</v>
      </c>
      <c r="E101" s="8">
        <v>73</v>
      </c>
      <c r="F101" s="9">
        <v>130</v>
      </c>
    </row>
    <row r="102" spans="2:6" s="6" customFormat="1" x14ac:dyDescent="0.25">
      <c r="B102" s="10" t="s">
        <v>4</v>
      </c>
      <c r="C102" s="8">
        <v>8</v>
      </c>
      <c r="D102" s="8">
        <v>11</v>
      </c>
      <c r="E102" s="8">
        <v>25</v>
      </c>
      <c r="F102" s="21">
        <v>44</v>
      </c>
    </row>
    <row r="103" spans="2:6" s="6" customFormat="1" x14ac:dyDescent="0.25">
      <c r="B103" s="10" t="s">
        <v>7</v>
      </c>
      <c r="C103" s="8">
        <v>0</v>
      </c>
      <c r="D103" s="8">
        <v>8</v>
      </c>
      <c r="E103" s="8">
        <v>27</v>
      </c>
      <c r="F103" s="21">
        <v>35</v>
      </c>
    </row>
    <row r="104" spans="2:6" x14ac:dyDescent="0.25">
      <c r="B104" s="11" t="s">
        <v>30</v>
      </c>
      <c r="C104" s="12">
        <v>0</v>
      </c>
      <c r="D104" s="12">
        <v>8</v>
      </c>
      <c r="E104" s="12">
        <v>27</v>
      </c>
      <c r="F104" s="22">
        <v>35</v>
      </c>
    </row>
    <row r="105" spans="2:6" s="6" customFormat="1" x14ac:dyDescent="0.25">
      <c r="B105" s="10" t="s">
        <v>9</v>
      </c>
      <c r="C105" s="8">
        <v>15</v>
      </c>
      <c r="D105" s="8">
        <v>15</v>
      </c>
      <c r="E105" s="8">
        <v>21</v>
      </c>
      <c r="F105" s="21">
        <v>51</v>
      </c>
    </row>
    <row r="106" spans="2:6" x14ac:dyDescent="0.25">
      <c r="B106" s="11" t="s">
        <v>28</v>
      </c>
      <c r="C106" s="12">
        <v>1</v>
      </c>
      <c r="D106" s="12">
        <v>3</v>
      </c>
      <c r="E106" s="12">
        <v>15</v>
      </c>
      <c r="F106" s="22">
        <v>19</v>
      </c>
    </row>
    <row r="107" spans="2:6" x14ac:dyDescent="0.25">
      <c r="B107" s="11" t="s">
        <v>30</v>
      </c>
      <c r="C107" s="12">
        <v>14</v>
      </c>
      <c r="D107" s="12">
        <v>12</v>
      </c>
      <c r="E107" s="12">
        <v>6</v>
      </c>
      <c r="F107" s="22">
        <v>32</v>
      </c>
    </row>
    <row r="108" spans="2:6" x14ac:dyDescent="0.25">
      <c r="B108" s="7" t="s">
        <v>1</v>
      </c>
      <c r="C108" s="8">
        <v>3272</v>
      </c>
      <c r="D108" s="8">
        <v>3012</v>
      </c>
      <c r="E108" s="8">
        <v>2644</v>
      </c>
      <c r="F108" s="21">
        <v>8928</v>
      </c>
    </row>
    <row r="109" spans="2:6" x14ac:dyDescent="0.25">
      <c r="B109" s="7" t="s">
        <v>3</v>
      </c>
      <c r="C109" s="8">
        <v>828</v>
      </c>
      <c r="D109" s="8">
        <v>823</v>
      </c>
      <c r="E109" s="8">
        <v>1035</v>
      </c>
      <c r="F109" s="21">
        <v>2686</v>
      </c>
    </row>
    <row r="110" spans="2:6" s="6" customFormat="1" x14ac:dyDescent="0.25">
      <c r="B110" s="10" t="s">
        <v>29</v>
      </c>
      <c r="C110" s="8">
        <v>29</v>
      </c>
      <c r="D110" s="8">
        <v>37</v>
      </c>
      <c r="E110" s="8">
        <v>51</v>
      </c>
      <c r="F110" s="21">
        <v>117</v>
      </c>
    </row>
    <row r="111" spans="2:6" s="6" customFormat="1" x14ac:dyDescent="0.25">
      <c r="B111" s="10" t="s">
        <v>32</v>
      </c>
      <c r="C111" s="8">
        <v>3</v>
      </c>
      <c r="D111" s="8">
        <v>9</v>
      </c>
      <c r="E111" s="8">
        <v>11</v>
      </c>
      <c r="F111" s="21">
        <v>23</v>
      </c>
    </row>
    <row r="112" spans="2:6" s="6" customFormat="1" x14ac:dyDescent="0.25">
      <c r="B112" s="10" t="s">
        <v>4</v>
      </c>
      <c r="C112" s="8">
        <v>229</v>
      </c>
      <c r="D112" s="8">
        <v>169</v>
      </c>
      <c r="E112" s="8">
        <v>296</v>
      </c>
      <c r="F112" s="21">
        <v>694</v>
      </c>
    </row>
    <row r="113" spans="2:6" s="6" customFormat="1" x14ac:dyDescent="0.25">
      <c r="B113" s="10" t="s">
        <v>13</v>
      </c>
      <c r="C113" s="8">
        <v>6</v>
      </c>
      <c r="D113" s="8">
        <v>11</v>
      </c>
      <c r="E113" s="8">
        <v>6</v>
      </c>
      <c r="F113" s="21">
        <v>23</v>
      </c>
    </row>
    <row r="114" spans="2:6" s="6" customFormat="1" x14ac:dyDescent="0.25">
      <c r="B114" s="10" t="s">
        <v>7</v>
      </c>
      <c r="C114" s="8">
        <v>131</v>
      </c>
      <c r="D114" s="8">
        <v>112</v>
      </c>
      <c r="E114" s="8">
        <v>135</v>
      </c>
      <c r="F114" s="21">
        <v>378</v>
      </c>
    </row>
    <row r="115" spans="2:6" x14ac:dyDescent="0.25">
      <c r="B115" s="11" t="s">
        <v>28</v>
      </c>
      <c r="C115" s="12">
        <v>6</v>
      </c>
      <c r="D115" s="12">
        <v>3</v>
      </c>
      <c r="E115" s="12">
        <v>15</v>
      </c>
      <c r="F115" s="22">
        <v>24</v>
      </c>
    </row>
    <row r="116" spans="2:6" x14ac:dyDescent="0.25">
      <c r="B116" s="11" t="s">
        <v>30</v>
      </c>
      <c r="C116" s="12">
        <v>125</v>
      </c>
      <c r="D116" s="12">
        <v>109</v>
      </c>
      <c r="E116" s="12">
        <v>120</v>
      </c>
      <c r="F116" s="22">
        <v>354</v>
      </c>
    </row>
    <row r="117" spans="2:6" s="6" customFormat="1" x14ac:dyDescent="0.25">
      <c r="B117" s="10" t="s">
        <v>31</v>
      </c>
      <c r="C117" s="8">
        <v>383</v>
      </c>
      <c r="D117" s="8">
        <v>438</v>
      </c>
      <c r="E117" s="8">
        <v>477</v>
      </c>
      <c r="F117" s="21">
        <v>1298</v>
      </c>
    </row>
    <row r="118" spans="2:6" s="6" customFormat="1" x14ac:dyDescent="0.25">
      <c r="B118" s="10" t="s">
        <v>9</v>
      </c>
      <c r="C118" s="8">
        <v>47</v>
      </c>
      <c r="D118" s="8">
        <v>47</v>
      </c>
      <c r="E118" s="8">
        <v>59</v>
      </c>
      <c r="F118" s="21">
        <v>153</v>
      </c>
    </row>
    <row r="119" spans="2:6" x14ac:dyDescent="0.25">
      <c r="B119" s="11" t="s">
        <v>28</v>
      </c>
      <c r="C119" s="12">
        <v>5</v>
      </c>
      <c r="D119" s="12">
        <v>10</v>
      </c>
      <c r="E119" s="12">
        <v>15</v>
      </c>
      <c r="F119" s="22">
        <v>30</v>
      </c>
    </row>
    <row r="120" spans="2:6" ht="14.4" thickBot="1" x14ac:dyDescent="0.3">
      <c r="B120" s="11" t="s">
        <v>30</v>
      </c>
      <c r="C120" s="12">
        <v>42</v>
      </c>
      <c r="D120" s="12">
        <v>37</v>
      </c>
      <c r="E120" s="12">
        <v>44</v>
      </c>
      <c r="F120" s="22">
        <v>123</v>
      </c>
    </row>
    <row r="121" spans="2:6" x14ac:dyDescent="0.25">
      <c r="B121" s="17" t="s">
        <v>52</v>
      </c>
      <c r="C121" s="4">
        <f>C108/C100</f>
        <v>0.79359689546446766</v>
      </c>
      <c r="D121" s="4">
        <f t="shared" ref="D121:F121" si="9">D108/D100</f>
        <v>0.77849573533212713</v>
      </c>
      <c r="E121" s="4">
        <f t="shared" si="9"/>
        <v>0.70469083155650325</v>
      </c>
      <c r="F121" s="4">
        <f t="shared" si="9"/>
        <v>0.76021798365122617</v>
      </c>
    </row>
    <row r="122" spans="2:6" ht="14.4" thickBot="1" x14ac:dyDescent="0.3">
      <c r="B122" s="18" t="s">
        <v>53</v>
      </c>
      <c r="C122" s="5">
        <f>C108/(C100-C102-C106-C110-C111-C112-C115-C117-C119)</f>
        <v>0.94593813240821045</v>
      </c>
      <c r="D122" s="5">
        <f t="shared" ref="D122:F122" si="10">D108/(D100-D102-D106-D110-D111-D112-D115-D117-D119)</f>
        <v>0.94449670743179681</v>
      </c>
      <c r="E122" s="5">
        <f t="shared" si="10"/>
        <v>0.92869687390235334</v>
      </c>
      <c r="F122" s="5">
        <f t="shared" si="10"/>
        <v>0.94028436018957351</v>
      </c>
    </row>
    <row r="123" spans="2:6" ht="14.4" thickBot="1" x14ac:dyDescent="0.3"/>
    <row r="124" spans="2:6" ht="14.4" thickBot="1" x14ac:dyDescent="0.3">
      <c r="B124" s="23" t="s">
        <v>35</v>
      </c>
      <c r="C124" s="24">
        <v>1892</v>
      </c>
      <c r="D124" s="24">
        <v>1781</v>
      </c>
      <c r="E124" s="24">
        <v>1855</v>
      </c>
      <c r="F124" s="25">
        <v>5528</v>
      </c>
    </row>
    <row r="125" spans="2:6" x14ac:dyDescent="0.25">
      <c r="B125" s="7" t="s">
        <v>23</v>
      </c>
      <c r="C125" s="8">
        <v>62</v>
      </c>
      <c r="D125" s="8">
        <v>46</v>
      </c>
      <c r="E125" s="8">
        <v>51</v>
      </c>
      <c r="F125" s="21">
        <v>159</v>
      </c>
    </row>
    <row r="126" spans="2:6" s="6" customFormat="1" x14ac:dyDescent="0.25">
      <c r="B126" s="10" t="s">
        <v>29</v>
      </c>
      <c r="C126" s="8">
        <v>0</v>
      </c>
      <c r="D126" s="8">
        <v>2</v>
      </c>
      <c r="E126" s="8">
        <v>0</v>
      </c>
      <c r="F126" s="21">
        <v>2</v>
      </c>
    </row>
    <row r="127" spans="2:6" s="6" customFormat="1" x14ac:dyDescent="0.25">
      <c r="B127" s="10" t="s">
        <v>4</v>
      </c>
      <c r="C127" s="8">
        <v>35</v>
      </c>
      <c r="D127" s="8">
        <v>14</v>
      </c>
      <c r="E127" s="8">
        <v>16</v>
      </c>
      <c r="F127" s="21">
        <v>65</v>
      </c>
    </row>
    <row r="128" spans="2:6" s="6" customFormat="1" x14ac:dyDescent="0.25">
      <c r="B128" s="10" t="s">
        <v>7</v>
      </c>
      <c r="C128" s="8">
        <v>9</v>
      </c>
      <c r="D128" s="8">
        <v>15</v>
      </c>
      <c r="E128" s="8">
        <v>6</v>
      </c>
      <c r="F128" s="21">
        <v>30</v>
      </c>
    </row>
    <row r="129" spans="2:6" x14ac:dyDescent="0.25">
      <c r="B129" s="11" t="s">
        <v>30</v>
      </c>
      <c r="C129" s="12">
        <v>9</v>
      </c>
      <c r="D129" s="12">
        <v>15</v>
      </c>
      <c r="E129" s="12">
        <v>6</v>
      </c>
      <c r="F129" s="22">
        <v>30</v>
      </c>
    </row>
    <row r="130" spans="2:6" s="6" customFormat="1" x14ac:dyDescent="0.25">
      <c r="B130" s="10" t="s">
        <v>9</v>
      </c>
      <c r="C130" s="8">
        <v>18</v>
      </c>
      <c r="D130" s="8">
        <v>15</v>
      </c>
      <c r="E130" s="8">
        <v>29</v>
      </c>
      <c r="F130" s="21">
        <v>62</v>
      </c>
    </row>
    <row r="131" spans="2:6" x14ac:dyDescent="0.25">
      <c r="B131" s="11" t="s">
        <v>28</v>
      </c>
      <c r="C131" s="12">
        <v>0</v>
      </c>
      <c r="D131" s="12">
        <v>3</v>
      </c>
      <c r="E131" s="12">
        <v>1</v>
      </c>
      <c r="F131" s="22">
        <v>4</v>
      </c>
    </row>
    <row r="132" spans="2:6" x14ac:dyDescent="0.25">
      <c r="B132" s="11" t="s">
        <v>30</v>
      </c>
      <c r="C132" s="12">
        <v>18</v>
      </c>
      <c r="D132" s="12">
        <v>12</v>
      </c>
      <c r="E132" s="12">
        <v>28</v>
      </c>
      <c r="F132" s="22">
        <v>58</v>
      </c>
    </row>
    <row r="133" spans="2:6" x14ac:dyDescent="0.25">
      <c r="B133" s="7" t="s">
        <v>1</v>
      </c>
      <c r="C133" s="8">
        <v>1250</v>
      </c>
      <c r="D133" s="8">
        <v>1201</v>
      </c>
      <c r="E133" s="8">
        <v>1254</v>
      </c>
      <c r="F133" s="21">
        <v>3705</v>
      </c>
    </row>
    <row r="134" spans="2:6" x14ac:dyDescent="0.25">
      <c r="B134" s="7" t="s">
        <v>3</v>
      </c>
      <c r="C134" s="8">
        <v>580</v>
      </c>
      <c r="D134" s="8">
        <v>534</v>
      </c>
      <c r="E134" s="8">
        <v>550</v>
      </c>
      <c r="F134" s="21">
        <v>1664</v>
      </c>
    </row>
    <row r="135" spans="2:6" s="6" customFormat="1" x14ac:dyDescent="0.25">
      <c r="B135" s="10" t="s">
        <v>29</v>
      </c>
      <c r="C135" s="8">
        <v>42</v>
      </c>
      <c r="D135" s="8">
        <v>42</v>
      </c>
      <c r="E135" s="8">
        <v>20</v>
      </c>
      <c r="F135" s="21">
        <v>104</v>
      </c>
    </row>
    <row r="136" spans="2:6" s="6" customFormat="1" x14ac:dyDescent="0.25">
      <c r="B136" s="10" t="s">
        <v>32</v>
      </c>
      <c r="C136" s="8">
        <v>2</v>
      </c>
      <c r="D136" s="8">
        <v>3</v>
      </c>
      <c r="E136" s="8">
        <v>0</v>
      </c>
      <c r="F136" s="21">
        <v>5</v>
      </c>
    </row>
    <row r="137" spans="2:6" s="6" customFormat="1" x14ac:dyDescent="0.25">
      <c r="B137" s="10" t="s">
        <v>4</v>
      </c>
      <c r="C137" s="8">
        <v>229</v>
      </c>
      <c r="D137" s="8">
        <v>151</v>
      </c>
      <c r="E137" s="8">
        <v>199</v>
      </c>
      <c r="F137" s="21">
        <v>579</v>
      </c>
    </row>
    <row r="138" spans="2:6" s="6" customFormat="1" x14ac:dyDescent="0.25">
      <c r="B138" s="10" t="s">
        <v>13</v>
      </c>
      <c r="C138" s="8">
        <v>80</v>
      </c>
      <c r="D138" s="8">
        <v>72</v>
      </c>
      <c r="E138" s="8">
        <v>119</v>
      </c>
      <c r="F138" s="21">
        <v>271</v>
      </c>
    </row>
    <row r="139" spans="2:6" s="6" customFormat="1" x14ac:dyDescent="0.25">
      <c r="B139" s="10" t="s">
        <v>7</v>
      </c>
      <c r="C139" s="8">
        <v>89</v>
      </c>
      <c r="D139" s="8">
        <v>55</v>
      </c>
      <c r="E139" s="8">
        <v>36</v>
      </c>
      <c r="F139" s="21">
        <v>180</v>
      </c>
    </row>
    <row r="140" spans="2:6" x14ac:dyDescent="0.25">
      <c r="B140" s="11" t="s">
        <v>28</v>
      </c>
      <c r="C140" s="12">
        <v>1</v>
      </c>
      <c r="D140" s="12">
        <v>2</v>
      </c>
      <c r="E140" s="12">
        <v>0</v>
      </c>
      <c r="F140" s="22">
        <v>3</v>
      </c>
    </row>
    <row r="141" spans="2:6" x14ac:dyDescent="0.25">
      <c r="B141" s="11" t="s">
        <v>30</v>
      </c>
      <c r="C141" s="12">
        <v>88</v>
      </c>
      <c r="D141" s="12">
        <v>53</v>
      </c>
      <c r="E141" s="12">
        <v>36</v>
      </c>
      <c r="F141" s="22">
        <v>177</v>
      </c>
    </row>
    <row r="142" spans="2:6" s="6" customFormat="1" x14ac:dyDescent="0.25">
      <c r="B142" s="10" t="s">
        <v>31</v>
      </c>
      <c r="C142" s="8">
        <v>34</v>
      </c>
      <c r="D142" s="8">
        <v>52</v>
      </c>
      <c r="E142" s="8">
        <v>66</v>
      </c>
      <c r="F142" s="21">
        <v>152</v>
      </c>
    </row>
    <row r="143" spans="2:6" s="6" customFormat="1" x14ac:dyDescent="0.25">
      <c r="B143" s="10" t="s">
        <v>9</v>
      </c>
      <c r="C143" s="8">
        <v>104</v>
      </c>
      <c r="D143" s="8">
        <v>159</v>
      </c>
      <c r="E143" s="8">
        <v>110</v>
      </c>
      <c r="F143" s="21">
        <v>373</v>
      </c>
    </row>
    <row r="144" spans="2:6" x14ac:dyDescent="0.25">
      <c r="B144" s="11" t="s">
        <v>28</v>
      </c>
      <c r="C144" s="12">
        <v>10</v>
      </c>
      <c r="D144" s="12">
        <v>19</v>
      </c>
      <c r="E144" s="12">
        <v>1</v>
      </c>
      <c r="F144" s="22">
        <v>30</v>
      </c>
    </row>
    <row r="145" spans="2:6" ht="14.4" thickBot="1" x14ac:dyDescent="0.3">
      <c r="B145" s="11" t="s">
        <v>30</v>
      </c>
      <c r="C145" s="12">
        <v>94</v>
      </c>
      <c r="D145" s="12">
        <v>140</v>
      </c>
      <c r="E145" s="12">
        <v>109</v>
      </c>
      <c r="F145" s="22">
        <v>343</v>
      </c>
    </row>
    <row r="146" spans="2:6" x14ac:dyDescent="0.25">
      <c r="B146" s="17" t="s">
        <v>52</v>
      </c>
      <c r="C146" s="4">
        <f>C133/C124</f>
        <v>0.66067653276955607</v>
      </c>
      <c r="D146" s="4">
        <f t="shared" ref="D146:F146" si="11">D133/D124</f>
        <v>0.67434025828186417</v>
      </c>
      <c r="E146" s="4">
        <f t="shared" si="11"/>
        <v>0.67601078167115902</v>
      </c>
      <c r="F146" s="4">
        <f t="shared" si="11"/>
        <v>0.67022431259044868</v>
      </c>
    </row>
    <row r="147" spans="2:6" ht="14.4" thickBot="1" x14ac:dyDescent="0.3">
      <c r="B147" s="18" t="s">
        <v>53</v>
      </c>
      <c r="C147" s="5">
        <f>C133/(C124-C126-C127-C131-C135-C136-C137-C140-C142-C144)</f>
        <v>0.81221572449642621</v>
      </c>
      <c r="D147" s="5">
        <f t="shared" ref="D147:F147" si="12">D133/(D124-D126-D127-D131-D135-D136-D137-D140-D142-D144)</f>
        <v>0.80442062960482252</v>
      </c>
      <c r="E147" s="5">
        <f t="shared" si="12"/>
        <v>0.8079896907216495</v>
      </c>
      <c r="F147" s="5">
        <f t="shared" si="12"/>
        <v>0.80824607329842935</v>
      </c>
    </row>
    <row r="148" spans="2:6" ht="14.4" thickBot="1" x14ac:dyDescent="0.3"/>
    <row r="149" spans="2:6" ht="14.4" thickBot="1" x14ac:dyDescent="0.3">
      <c r="B149" s="23" t="s">
        <v>42</v>
      </c>
      <c r="C149" s="24">
        <v>1195</v>
      </c>
      <c r="D149" s="24">
        <v>1332</v>
      </c>
      <c r="E149" s="24">
        <v>1252</v>
      </c>
      <c r="F149" s="25">
        <v>3779</v>
      </c>
    </row>
    <row r="150" spans="2:6" x14ac:dyDescent="0.25">
      <c r="B150" s="7" t="s">
        <v>23</v>
      </c>
      <c r="C150" s="8">
        <v>89</v>
      </c>
      <c r="D150" s="8">
        <v>123</v>
      </c>
      <c r="E150" s="8">
        <v>132</v>
      </c>
      <c r="F150" s="21">
        <v>344</v>
      </c>
    </row>
    <row r="151" spans="2:6" s="6" customFormat="1" x14ac:dyDescent="0.25">
      <c r="B151" s="10" t="s">
        <v>29</v>
      </c>
      <c r="C151" s="8">
        <v>1</v>
      </c>
      <c r="D151" s="8">
        <v>1</v>
      </c>
      <c r="E151" s="8">
        <v>0</v>
      </c>
      <c r="F151" s="21">
        <v>2</v>
      </c>
    </row>
    <row r="152" spans="2:6" s="6" customFormat="1" x14ac:dyDescent="0.25">
      <c r="B152" s="10" t="s">
        <v>4</v>
      </c>
      <c r="C152" s="8">
        <v>0</v>
      </c>
      <c r="D152" s="8">
        <v>1</v>
      </c>
      <c r="E152" s="8">
        <v>0</v>
      </c>
      <c r="F152" s="21">
        <v>1</v>
      </c>
    </row>
    <row r="153" spans="2:6" s="6" customFormat="1" x14ac:dyDescent="0.25">
      <c r="B153" s="10" t="s">
        <v>13</v>
      </c>
      <c r="C153" s="8">
        <v>77</v>
      </c>
      <c r="D153" s="8">
        <v>108</v>
      </c>
      <c r="E153" s="8">
        <v>120</v>
      </c>
      <c r="F153" s="21">
        <v>305</v>
      </c>
    </row>
    <row r="154" spans="2:6" s="6" customFormat="1" x14ac:dyDescent="0.25">
      <c r="B154" s="10" t="s">
        <v>7</v>
      </c>
      <c r="C154" s="8">
        <v>6</v>
      </c>
      <c r="D154" s="8">
        <v>12</v>
      </c>
      <c r="E154" s="8">
        <v>10</v>
      </c>
      <c r="F154" s="21">
        <v>28</v>
      </c>
    </row>
    <row r="155" spans="2:6" x14ac:dyDescent="0.25">
      <c r="B155" s="11" t="s">
        <v>30</v>
      </c>
      <c r="C155" s="12">
        <v>6</v>
      </c>
      <c r="D155" s="12">
        <v>12</v>
      </c>
      <c r="E155" s="12">
        <v>10</v>
      </c>
      <c r="F155" s="22">
        <v>28</v>
      </c>
    </row>
    <row r="156" spans="2:6" s="6" customFormat="1" x14ac:dyDescent="0.25">
      <c r="B156" s="10" t="s">
        <v>31</v>
      </c>
      <c r="C156" s="8">
        <v>1</v>
      </c>
      <c r="D156" s="8">
        <v>1</v>
      </c>
      <c r="E156" s="8">
        <v>2</v>
      </c>
      <c r="F156" s="21">
        <v>4</v>
      </c>
    </row>
    <row r="157" spans="2:6" s="6" customFormat="1" x14ac:dyDescent="0.25">
      <c r="B157" s="10" t="s">
        <v>9</v>
      </c>
      <c r="C157" s="8">
        <v>4</v>
      </c>
      <c r="D157" s="8">
        <v>0</v>
      </c>
      <c r="E157" s="8">
        <v>0</v>
      </c>
      <c r="F157" s="21">
        <v>4</v>
      </c>
    </row>
    <row r="158" spans="2:6" x14ac:dyDescent="0.25">
      <c r="B158" s="11" t="s">
        <v>30</v>
      </c>
      <c r="C158" s="12">
        <v>4</v>
      </c>
      <c r="D158" s="12">
        <v>0</v>
      </c>
      <c r="E158" s="12">
        <v>0</v>
      </c>
      <c r="F158" s="22">
        <v>4</v>
      </c>
    </row>
    <row r="159" spans="2:6" x14ac:dyDescent="0.25">
      <c r="B159" s="7" t="s">
        <v>1</v>
      </c>
      <c r="C159" s="8">
        <v>694</v>
      </c>
      <c r="D159" s="8">
        <v>731</v>
      </c>
      <c r="E159" s="8">
        <v>651</v>
      </c>
      <c r="F159" s="21">
        <v>2076</v>
      </c>
    </row>
    <row r="160" spans="2:6" x14ac:dyDescent="0.25">
      <c r="B160" s="7" t="s">
        <v>3</v>
      </c>
      <c r="C160" s="8">
        <v>412</v>
      </c>
      <c r="D160" s="8">
        <v>478</v>
      </c>
      <c r="E160" s="8">
        <v>469</v>
      </c>
      <c r="F160" s="21">
        <v>1359</v>
      </c>
    </row>
    <row r="161" spans="2:6" s="6" customFormat="1" x14ac:dyDescent="0.25">
      <c r="B161" s="10" t="s">
        <v>29</v>
      </c>
      <c r="C161" s="8">
        <v>16</v>
      </c>
      <c r="D161" s="8">
        <v>19</v>
      </c>
      <c r="E161" s="8">
        <v>8</v>
      </c>
      <c r="F161" s="21">
        <v>43</v>
      </c>
    </row>
    <row r="162" spans="2:6" s="6" customFormat="1" x14ac:dyDescent="0.25">
      <c r="B162" s="10" t="s">
        <v>32</v>
      </c>
      <c r="C162" s="8">
        <v>4</v>
      </c>
      <c r="D162" s="8">
        <v>0</v>
      </c>
      <c r="E162" s="8">
        <v>0</v>
      </c>
      <c r="F162" s="21">
        <v>4</v>
      </c>
    </row>
    <row r="163" spans="2:6" s="6" customFormat="1" x14ac:dyDescent="0.25">
      <c r="B163" s="10" t="s">
        <v>4</v>
      </c>
      <c r="C163" s="8">
        <v>17</v>
      </c>
      <c r="D163" s="8">
        <v>48</v>
      </c>
      <c r="E163" s="8">
        <v>55</v>
      </c>
      <c r="F163" s="21">
        <v>120</v>
      </c>
    </row>
    <row r="164" spans="2:6" s="6" customFormat="1" x14ac:dyDescent="0.25">
      <c r="B164" s="10" t="s">
        <v>13</v>
      </c>
      <c r="C164" s="8">
        <v>49</v>
      </c>
      <c r="D164" s="8">
        <v>56</v>
      </c>
      <c r="E164" s="8">
        <v>49</v>
      </c>
      <c r="F164" s="21">
        <v>154</v>
      </c>
    </row>
    <row r="165" spans="2:6" s="6" customFormat="1" x14ac:dyDescent="0.25">
      <c r="B165" s="10" t="s">
        <v>7</v>
      </c>
      <c r="C165" s="8">
        <v>252</v>
      </c>
      <c r="D165" s="8">
        <v>309</v>
      </c>
      <c r="E165" s="8">
        <v>325</v>
      </c>
      <c r="F165" s="21">
        <v>886</v>
      </c>
    </row>
    <row r="166" spans="2:6" x14ac:dyDescent="0.25">
      <c r="B166" s="11" t="s">
        <v>30</v>
      </c>
      <c r="C166" s="12">
        <v>252</v>
      </c>
      <c r="D166" s="12">
        <v>309</v>
      </c>
      <c r="E166" s="12">
        <v>325</v>
      </c>
      <c r="F166" s="22">
        <v>886</v>
      </c>
    </row>
    <row r="167" spans="2:6" s="6" customFormat="1" x14ac:dyDescent="0.25">
      <c r="B167" s="10" t="s">
        <v>31</v>
      </c>
      <c r="C167" s="8">
        <v>17</v>
      </c>
      <c r="D167" s="8">
        <v>22</v>
      </c>
      <c r="E167" s="8">
        <v>26</v>
      </c>
      <c r="F167" s="21">
        <v>65</v>
      </c>
    </row>
    <row r="168" spans="2:6" s="6" customFormat="1" x14ac:dyDescent="0.25">
      <c r="B168" s="10" t="s">
        <v>9</v>
      </c>
      <c r="C168" s="8">
        <v>57</v>
      </c>
      <c r="D168" s="8">
        <v>24</v>
      </c>
      <c r="E168" s="8">
        <v>6</v>
      </c>
      <c r="F168" s="21">
        <v>87</v>
      </c>
    </row>
    <row r="169" spans="2:6" x14ac:dyDescent="0.25">
      <c r="B169" s="11" t="s">
        <v>28</v>
      </c>
      <c r="C169" s="12">
        <v>1</v>
      </c>
      <c r="D169" s="12">
        <v>1</v>
      </c>
      <c r="E169" s="12">
        <v>2</v>
      </c>
      <c r="F169" s="22">
        <v>4</v>
      </c>
    </row>
    <row r="170" spans="2:6" ht="14.4" thickBot="1" x14ac:dyDescent="0.3">
      <c r="B170" s="11" t="s">
        <v>30</v>
      </c>
      <c r="C170" s="12">
        <v>56</v>
      </c>
      <c r="D170" s="12">
        <v>23</v>
      </c>
      <c r="E170" s="12">
        <v>4</v>
      </c>
      <c r="F170" s="22">
        <v>83</v>
      </c>
    </row>
    <row r="171" spans="2:6" x14ac:dyDescent="0.25">
      <c r="B171" s="17" t="s">
        <v>52</v>
      </c>
      <c r="C171" s="4">
        <f>C159/C149</f>
        <v>0.58075313807531381</v>
      </c>
      <c r="D171" s="4">
        <f t="shared" ref="D171:F171" si="13">D159/D149</f>
        <v>0.54879879879879878</v>
      </c>
      <c r="E171" s="4">
        <f t="shared" si="13"/>
        <v>0.51996805111821087</v>
      </c>
      <c r="F171" s="4">
        <f t="shared" si="13"/>
        <v>0.54935168033871395</v>
      </c>
    </row>
    <row r="172" spans="2:6" ht="14.4" thickBot="1" x14ac:dyDescent="0.3">
      <c r="B172" s="18" t="s">
        <v>53</v>
      </c>
      <c r="C172" s="5">
        <f>C159/(C149-C151-C152-C156-C161-C162-C163-C167-C169)</f>
        <v>0.6098418277680141</v>
      </c>
      <c r="D172" s="5">
        <f t="shared" ref="D172:F172" si="14">D159/(D149-D151-D152-D156-D161-D162-D163-D167-D169)</f>
        <v>0.58999192897497987</v>
      </c>
      <c r="E172" s="5">
        <f t="shared" si="14"/>
        <v>0.56169111302847285</v>
      </c>
      <c r="F172" s="5">
        <f t="shared" si="14"/>
        <v>0.58710407239819007</v>
      </c>
    </row>
  </sheetData>
  <mergeCells count="4">
    <mergeCell ref="C5:C6"/>
    <mergeCell ref="D5:D6"/>
    <mergeCell ref="E5:E6"/>
    <mergeCell ref="F5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84"/>
  <sheetViews>
    <sheetView workbookViewId="0">
      <selection activeCell="C3" sqref="C3"/>
    </sheetView>
  </sheetViews>
  <sheetFormatPr baseColWidth="10" defaultRowHeight="14.4" x14ac:dyDescent="0.3"/>
  <cols>
    <col min="2" max="2" width="34.88671875" bestFit="1" customWidth="1"/>
    <col min="3" max="3" width="13.109375" customWidth="1"/>
    <col min="4" max="4" width="13.33203125" customWidth="1"/>
    <col min="5" max="5" width="15.77734375" customWidth="1"/>
    <col min="6" max="6" width="16.109375" customWidth="1"/>
  </cols>
  <sheetData>
    <row r="1" spans="2:6" ht="15.6" x14ac:dyDescent="0.3">
      <c r="B1" s="2" t="s">
        <v>49</v>
      </c>
      <c r="C1" s="3"/>
      <c r="D1" s="3"/>
      <c r="E1" s="3"/>
      <c r="F1" s="3"/>
    </row>
    <row r="2" spans="2:6" ht="15.6" x14ac:dyDescent="0.3">
      <c r="B2" s="2" t="s">
        <v>56</v>
      </c>
      <c r="C2" s="3"/>
      <c r="D2" s="3"/>
      <c r="E2" s="3"/>
      <c r="F2" s="3"/>
    </row>
    <row r="3" spans="2:6" ht="15.6" x14ac:dyDescent="0.3">
      <c r="B3" s="2" t="s">
        <v>54</v>
      </c>
      <c r="C3" s="3"/>
      <c r="D3" s="3"/>
      <c r="E3" s="3"/>
      <c r="F3" s="3"/>
    </row>
    <row r="4" spans="2:6" ht="15" thickBot="1" x14ac:dyDescent="0.35">
      <c r="B4" s="3"/>
      <c r="C4" s="3"/>
      <c r="D4" s="3"/>
      <c r="E4" s="3"/>
      <c r="F4" s="3"/>
    </row>
    <row r="5" spans="2:6" x14ac:dyDescent="0.3">
      <c r="B5" s="19" t="s">
        <v>0</v>
      </c>
      <c r="C5" s="34" t="s">
        <v>37</v>
      </c>
      <c r="D5" s="34" t="s">
        <v>38</v>
      </c>
      <c r="E5" s="34" t="s">
        <v>39</v>
      </c>
      <c r="F5" s="36" t="s">
        <v>51</v>
      </c>
    </row>
    <row r="6" spans="2:6" ht="15" thickBot="1" x14ac:dyDescent="0.35">
      <c r="B6" s="20" t="s">
        <v>55</v>
      </c>
      <c r="C6" s="35"/>
      <c r="D6" s="35"/>
      <c r="E6" s="35"/>
      <c r="F6" s="37"/>
    </row>
    <row r="7" spans="2:6" s="1" customFormat="1" ht="15" thickBot="1" x14ac:dyDescent="0.35">
      <c r="B7" s="23" t="s">
        <v>10</v>
      </c>
      <c r="C7" s="24">
        <v>232</v>
      </c>
      <c r="D7" s="24">
        <v>252</v>
      </c>
      <c r="E7" s="24">
        <v>336</v>
      </c>
      <c r="F7" s="25">
        <v>820</v>
      </c>
    </row>
    <row r="8" spans="2:6" s="1" customFormat="1" x14ac:dyDescent="0.3">
      <c r="B8" s="7" t="s">
        <v>23</v>
      </c>
      <c r="C8" s="8">
        <v>2</v>
      </c>
      <c r="D8" s="8">
        <v>3</v>
      </c>
      <c r="E8" s="8">
        <v>8</v>
      </c>
      <c r="F8" s="21">
        <v>13</v>
      </c>
    </row>
    <row r="9" spans="2:6" s="1" customFormat="1" x14ac:dyDescent="0.3">
      <c r="B9" s="10" t="s">
        <v>13</v>
      </c>
      <c r="C9" s="8">
        <v>2</v>
      </c>
      <c r="D9" s="8">
        <v>3</v>
      </c>
      <c r="E9" s="8">
        <v>8</v>
      </c>
      <c r="F9" s="21">
        <v>13</v>
      </c>
    </row>
    <row r="10" spans="2:6" s="1" customFormat="1" x14ac:dyDescent="0.3">
      <c r="B10" s="7" t="s">
        <v>1</v>
      </c>
      <c r="C10" s="8">
        <v>202</v>
      </c>
      <c r="D10" s="8">
        <v>207</v>
      </c>
      <c r="E10" s="8">
        <v>255</v>
      </c>
      <c r="F10" s="21">
        <v>664</v>
      </c>
    </row>
    <row r="11" spans="2:6" s="1" customFormat="1" x14ac:dyDescent="0.3">
      <c r="B11" s="7" t="s">
        <v>3</v>
      </c>
      <c r="C11" s="8">
        <v>28</v>
      </c>
      <c r="D11" s="8">
        <v>42</v>
      </c>
      <c r="E11" s="8">
        <v>73</v>
      </c>
      <c r="F11" s="21">
        <v>143</v>
      </c>
    </row>
    <row r="12" spans="2:6" s="1" customFormat="1" x14ac:dyDescent="0.3">
      <c r="B12" s="10" t="s">
        <v>4</v>
      </c>
      <c r="C12" s="8">
        <v>1</v>
      </c>
      <c r="D12" s="8">
        <v>0</v>
      </c>
      <c r="E12" s="8">
        <v>0</v>
      </c>
      <c r="F12" s="21">
        <v>1</v>
      </c>
    </row>
    <row r="13" spans="2:6" s="1" customFormat="1" x14ac:dyDescent="0.3">
      <c r="B13" s="10" t="s">
        <v>13</v>
      </c>
      <c r="C13" s="8">
        <v>21</v>
      </c>
      <c r="D13" s="8">
        <v>39</v>
      </c>
      <c r="E13" s="8">
        <v>73</v>
      </c>
      <c r="F13" s="21">
        <v>133</v>
      </c>
    </row>
    <row r="14" spans="2:6" s="1" customFormat="1" x14ac:dyDescent="0.3">
      <c r="B14" s="10" t="s">
        <v>7</v>
      </c>
      <c r="C14" s="8">
        <v>3</v>
      </c>
      <c r="D14" s="8">
        <v>3</v>
      </c>
      <c r="E14" s="8">
        <v>0</v>
      </c>
      <c r="F14" s="21">
        <v>6</v>
      </c>
    </row>
    <row r="15" spans="2:6" x14ac:dyDescent="0.3">
      <c r="B15" s="11" t="s">
        <v>30</v>
      </c>
      <c r="C15" s="12">
        <v>3</v>
      </c>
      <c r="D15" s="12">
        <v>3</v>
      </c>
      <c r="E15" s="12">
        <v>0</v>
      </c>
      <c r="F15" s="22">
        <v>6</v>
      </c>
    </row>
    <row r="16" spans="2:6" s="1" customFormat="1" x14ac:dyDescent="0.3">
      <c r="B16" s="10" t="s">
        <v>9</v>
      </c>
      <c r="C16" s="8">
        <v>3</v>
      </c>
      <c r="D16" s="8">
        <v>0</v>
      </c>
      <c r="E16" s="8">
        <v>0</v>
      </c>
      <c r="F16" s="21">
        <v>3</v>
      </c>
    </row>
    <row r="17" spans="2:6" ht="15" thickBot="1" x14ac:dyDescent="0.35">
      <c r="B17" s="11" t="s">
        <v>30</v>
      </c>
      <c r="C17" s="27">
        <v>3</v>
      </c>
      <c r="D17" s="27">
        <v>0</v>
      </c>
      <c r="E17" s="27">
        <v>0</v>
      </c>
      <c r="F17" s="28">
        <v>3</v>
      </c>
    </row>
    <row r="18" spans="2:6" x14ac:dyDescent="0.3">
      <c r="B18" s="17" t="s">
        <v>52</v>
      </c>
      <c r="C18" s="4">
        <f>C10/C7</f>
        <v>0.87068965517241381</v>
      </c>
      <c r="D18" s="4">
        <f t="shared" ref="D18:F18" si="0">D10/D7</f>
        <v>0.8214285714285714</v>
      </c>
      <c r="E18" s="4">
        <f t="shared" si="0"/>
        <v>0.7589285714285714</v>
      </c>
      <c r="F18" s="4">
        <f t="shared" si="0"/>
        <v>0.80975609756097566</v>
      </c>
    </row>
    <row r="19" spans="2:6" ht="15" thickBot="1" x14ac:dyDescent="0.35">
      <c r="B19" s="18" t="s">
        <v>53</v>
      </c>
      <c r="C19" s="5">
        <f>C10/(C7-C12)</f>
        <v>0.87445887445887449</v>
      </c>
      <c r="D19" s="5">
        <f t="shared" ref="D19:F19" si="1">D10/(D7-D12)</f>
        <v>0.8214285714285714</v>
      </c>
      <c r="E19" s="5">
        <f t="shared" si="1"/>
        <v>0.7589285714285714</v>
      </c>
      <c r="F19" s="5">
        <f t="shared" si="1"/>
        <v>0.81074481074481075</v>
      </c>
    </row>
    <row r="20" spans="2:6" s="1" customFormat="1" ht="15" thickBot="1" x14ac:dyDescent="0.35"/>
    <row r="21" spans="2:6" s="1" customFormat="1" ht="15" thickBot="1" x14ac:dyDescent="0.35">
      <c r="B21" s="23" t="s">
        <v>22</v>
      </c>
      <c r="C21" s="24">
        <v>16</v>
      </c>
      <c r="D21" s="24">
        <v>18</v>
      </c>
      <c r="E21" s="24">
        <v>17</v>
      </c>
      <c r="F21" s="25">
        <v>51</v>
      </c>
    </row>
    <row r="22" spans="2:6" s="1" customFormat="1" x14ac:dyDescent="0.3">
      <c r="B22" s="13" t="s">
        <v>23</v>
      </c>
      <c r="C22" s="14">
        <v>0</v>
      </c>
      <c r="D22" s="14">
        <v>0</v>
      </c>
      <c r="E22" s="14">
        <v>1</v>
      </c>
      <c r="F22" s="21">
        <v>1</v>
      </c>
    </row>
    <row r="23" spans="2:6" s="1" customFormat="1" x14ac:dyDescent="0.3">
      <c r="B23" s="15" t="s">
        <v>13</v>
      </c>
      <c r="C23" s="14">
        <v>0</v>
      </c>
      <c r="D23" s="14">
        <v>0</v>
      </c>
      <c r="E23" s="14">
        <v>1</v>
      </c>
      <c r="F23" s="21">
        <v>1</v>
      </c>
    </row>
    <row r="24" spans="2:6" s="1" customFormat="1" x14ac:dyDescent="0.3">
      <c r="B24" s="13" t="s">
        <v>1</v>
      </c>
      <c r="C24" s="14">
        <v>3</v>
      </c>
      <c r="D24" s="14">
        <v>6</v>
      </c>
      <c r="E24" s="14">
        <v>0</v>
      </c>
      <c r="F24" s="21">
        <v>9</v>
      </c>
    </row>
    <row r="25" spans="2:6" s="1" customFormat="1" x14ac:dyDescent="0.3">
      <c r="B25" s="13" t="s">
        <v>3</v>
      </c>
      <c r="C25" s="14">
        <v>13</v>
      </c>
      <c r="D25" s="14">
        <v>12</v>
      </c>
      <c r="E25" s="14">
        <v>16</v>
      </c>
      <c r="F25" s="21">
        <v>41</v>
      </c>
    </row>
    <row r="26" spans="2:6" x14ac:dyDescent="0.3">
      <c r="B26" s="15" t="s">
        <v>4</v>
      </c>
      <c r="C26" s="14">
        <v>1</v>
      </c>
      <c r="D26" s="14">
        <v>0</v>
      </c>
      <c r="E26" s="14">
        <v>0</v>
      </c>
      <c r="F26" s="21">
        <v>1</v>
      </c>
    </row>
    <row r="27" spans="2:6" s="1" customFormat="1" x14ac:dyDescent="0.3">
      <c r="B27" s="15" t="s">
        <v>13</v>
      </c>
      <c r="C27" s="14">
        <v>2</v>
      </c>
      <c r="D27" s="14">
        <v>2</v>
      </c>
      <c r="E27" s="14">
        <v>11</v>
      </c>
      <c r="F27" s="21">
        <v>15</v>
      </c>
    </row>
    <row r="28" spans="2:6" x14ac:dyDescent="0.3">
      <c r="B28" s="15" t="s">
        <v>7</v>
      </c>
      <c r="C28" s="14">
        <v>10</v>
      </c>
      <c r="D28" s="14">
        <v>10</v>
      </c>
      <c r="E28" s="14">
        <v>3</v>
      </c>
      <c r="F28" s="21">
        <v>23</v>
      </c>
    </row>
    <row r="29" spans="2:6" x14ac:dyDescent="0.3">
      <c r="B29" s="11" t="s">
        <v>30</v>
      </c>
      <c r="C29" s="16">
        <v>10</v>
      </c>
      <c r="D29" s="16">
        <v>10</v>
      </c>
      <c r="E29" s="16">
        <v>3</v>
      </c>
      <c r="F29" s="22">
        <v>23</v>
      </c>
    </row>
    <row r="30" spans="2:6" x14ac:dyDescent="0.3">
      <c r="B30" s="15" t="s">
        <v>9</v>
      </c>
      <c r="C30" s="14">
        <v>0</v>
      </c>
      <c r="D30" s="14">
        <v>0</v>
      </c>
      <c r="E30" s="14">
        <v>2</v>
      </c>
      <c r="F30" s="21">
        <v>2</v>
      </c>
    </row>
    <row r="31" spans="2:6" ht="15" thickBot="1" x14ac:dyDescent="0.35">
      <c r="B31" s="11" t="s">
        <v>30</v>
      </c>
      <c r="C31" s="16">
        <v>0</v>
      </c>
      <c r="D31" s="16">
        <v>0</v>
      </c>
      <c r="E31" s="16">
        <v>2</v>
      </c>
      <c r="F31" s="22">
        <v>2</v>
      </c>
    </row>
    <row r="32" spans="2:6" s="1" customFormat="1" x14ac:dyDescent="0.3">
      <c r="B32" s="17" t="s">
        <v>52</v>
      </c>
      <c r="C32" s="4">
        <f>C24/C21</f>
        <v>0.1875</v>
      </c>
      <c r="D32" s="4">
        <f t="shared" ref="D32:F32" si="2">D24/D21</f>
        <v>0.33333333333333331</v>
      </c>
      <c r="E32" s="4">
        <f>E24/E21</f>
        <v>0</v>
      </c>
      <c r="F32" s="4">
        <f t="shared" si="2"/>
        <v>0.17647058823529413</v>
      </c>
    </row>
    <row r="33" spans="2:6" s="1" customFormat="1" ht="15" thickBot="1" x14ac:dyDescent="0.35">
      <c r="B33" s="18" t="s">
        <v>53</v>
      </c>
      <c r="C33" s="5">
        <f>C24/(C21-C26)</f>
        <v>0.2</v>
      </c>
      <c r="D33" s="5">
        <f t="shared" ref="D33:F33" si="3">D24/(D21-D26)</f>
        <v>0.33333333333333331</v>
      </c>
      <c r="E33" s="5">
        <f t="shared" si="3"/>
        <v>0</v>
      </c>
      <c r="F33" s="5">
        <f t="shared" si="3"/>
        <v>0.18</v>
      </c>
    </row>
    <row r="34" spans="2:6" ht="15" thickBot="1" x14ac:dyDescent="0.35"/>
    <row r="35" spans="2:6" s="1" customFormat="1" ht="15" thickBot="1" x14ac:dyDescent="0.35">
      <c r="B35" s="23" t="s">
        <v>40</v>
      </c>
      <c r="C35" s="24">
        <v>62</v>
      </c>
      <c r="D35" s="24">
        <v>62</v>
      </c>
      <c r="E35" s="24">
        <v>60</v>
      </c>
      <c r="F35" s="25">
        <v>184</v>
      </c>
    </row>
    <row r="36" spans="2:6" x14ac:dyDescent="0.3">
      <c r="B36" s="7" t="s">
        <v>1</v>
      </c>
      <c r="C36" s="8">
        <v>55</v>
      </c>
      <c r="D36" s="8">
        <v>47</v>
      </c>
      <c r="E36" s="8">
        <v>55</v>
      </c>
      <c r="F36" s="21">
        <v>157</v>
      </c>
    </row>
    <row r="37" spans="2:6" x14ac:dyDescent="0.3">
      <c r="B37" s="7" t="s">
        <v>3</v>
      </c>
      <c r="C37" s="8">
        <v>7</v>
      </c>
      <c r="D37" s="8">
        <v>15</v>
      </c>
      <c r="E37" s="8">
        <v>5</v>
      </c>
      <c r="F37" s="21">
        <v>27</v>
      </c>
    </row>
    <row r="38" spans="2:6" x14ac:dyDescent="0.3">
      <c r="B38" s="10" t="s">
        <v>4</v>
      </c>
      <c r="C38" s="8">
        <v>3</v>
      </c>
      <c r="D38" s="8">
        <v>11</v>
      </c>
      <c r="E38" s="8">
        <v>3</v>
      </c>
      <c r="F38" s="21">
        <v>17</v>
      </c>
    </row>
    <row r="39" spans="2:6" x14ac:dyDescent="0.3">
      <c r="B39" s="10" t="s">
        <v>7</v>
      </c>
      <c r="C39" s="8">
        <v>3</v>
      </c>
      <c r="D39" s="8">
        <v>3</v>
      </c>
      <c r="E39" s="8">
        <v>1</v>
      </c>
      <c r="F39" s="21">
        <v>7</v>
      </c>
    </row>
    <row r="40" spans="2:6" s="1" customFormat="1" x14ac:dyDescent="0.3">
      <c r="B40" s="11" t="s">
        <v>30</v>
      </c>
      <c r="C40" s="12">
        <v>3</v>
      </c>
      <c r="D40" s="12">
        <v>3</v>
      </c>
      <c r="E40" s="12">
        <v>1</v>
      </c>
      <c r="F40" s="22">
        <v>7</v>
      </c>
    </row>
    <row r="41" spans="2:6" s="1" customFormat="1" x14ac:dyDescent="0.3">
      <c r="B41" s="10" t="s">
        <v>9</v>
      </c>
      <c r="C41" s="8">
        <v>1</v>
      </c>
      <c r="D41" s="8">
        <v>1</v>
      </c>
      <c r="E41" s="8">
        <v>1</v>
      </c>
      <c r="F41" s="21">
        <v>3</v>
      </c>
    </row>
    <row r="42" spans="2:6" ht="15" thickBot="1" x14ac:dyDescent="0.35">
      <c r="B42" s="11" t="s">
        <v>30</v>
      </c>
      <c r="C42" s="27">
        <v>1</v>
      </c>
      <c r="D42" s="27">
        <v>1</v>
      </c>
      <c r="E42" s="27">
        <v>1</v>
      </c>
      <c r="F42" s="28">
        <v>3</v>
      </c>
    </row>
    <row r="43" spans="2:6" s="1" customFormat="1" x14ac:dyDescent="0.3">
      <c r="B43" s="17" t="s">
        <v>52</v>
      </c>
      <c r="C43" s="4">
        <f>C36/C35</f>
        <v>0.88709677419354838</v>
      </c>
      <c r="D43" s="4">
        <f t="shared" ref="D43:F43" si="4">D36/D35</f>
        <v>0.75806451612903225</v>
      </c>
      <c r="E43" s="4">
        <f t="shared" si="4"/>
        <v>0.91666666666666663</v>
      </c>
      <c r="F43" s="4">
        <f t="shared" si="4"/>
        <v>0.85326086956521741</v>
      </c>
    </row>
    <row r="44" spans="2:6" ht="15" thickBot="1" x14ac:dyDescent="0.35">
      <c r="B44" s="18" t="s">
        <v>53</v>
      </c>
      <c r="C44" s="5">
        <f>C36/(C35-C38)</f>
        <v>0.93220338983050843</v>
      </c>
      <c r="D44" s="5">
        <f t="shared" ref="D44:F44" si="5">D36/(D35-D38)</f>
        <v>0.92156862745098034</v>
      </c>
      <c r="E44" s="5">
        <f t="shared" si="5"/>
        <v>0.96491228070175439</v>
      </c>
      <c r="F44" s="5">
        <f t="shared" si="5"/>
        <v>0.94011976047904189</v>
      </c>
    </row>
    <row r="45" spans="2:6" ht="15" thickBot="1" x14ac:dyDescent="0.35"/>
    <row r="46" spans="2:6" ht="15" thickBot="1" x14ac:dyDescent="0.35">
      <c r="B46" s="23" t="s">
        <v>16</v>
      </c>
      <c r="C46" s="24">
        <v>22</v>
      </c>
      <c r="D46" s="24">
        <v>23</v>
      </c>
      <c r="E46" s="24">
        <v>16</v>
      </c>
      <c r="F46" s="25">
        <v>61</v>
      </c>
    </row>
    <row r="47" spans="2:6" s="1" customFormat="1" x14ac:dyDescent="0.3">
      <c r="B47" s="7" t="s">
        <v>1</v>
      </c>
      <c r="C47" s="8">
        <v>5</v>
      </c>
      <c r="D47" s="8">
        <v>10</v>
      </c>
      <c r="E47" s="8">
        <v>12</v>
      </c>
      <c r="F47" s="21">
        <v>27</v>
      </c>
    </row>
    <row r="48" spans="2:6" x14ac:dyDescent="0.3">
      <c r="B48" s="7" t="s">
        <v>3</v>
      </c>
      <c r="C48" s="8">
        <v>17</v>
      </c>
      <c r="D48" s="8">
        <v>13</v>
      </c>
      <c r="E48" s="8">
        <v>4</v>
      </c>
      <c r="F48" s="21">
        <v>34</v>
      </c>
    </row>
    <row r="49" spans="2:6" x14ac:dyDescent="0.3">
      <c r="B49" s="10" t="s">
        <v>4</v>
      </c>
      <c r="C49" s="8">
        <v>1</v>
      </c>
      <c r="D49" s="8">
        <v>2</v>
      </c>
      <c r="E49" s="8">
        <v>1</v>
      </c>
      <c r="F49" s="21">
        <v>4</v>
      </c>
    </row>
    <row r="50" spans="2:6" s="1" customFormat="1" x14ac:dyDescent="0.3">
      <c r="B50" s="10" t="s">
        <v>7</v>
      </c>
      <c r="C50" s="8">
        <v>14</v>
      </c>
      <c r="D50" s="8">
        <v>11</v>
      </c>
      <c r="E50" s="8">
        <v>2</v>
      </c>
      <c r="F50" s="21">
        <v>27</v>
      </c>
    </row>
    <row r="51" spans="2:6" s="1" customFormat="1" x14ac:dyDescent="0.3">
      <c r="B51" s="11" t="s">
        <v>30</v>
      </c>
      <c r="C51" s="12">
        <v>14</v>
      </c>
      <c r="D51" s="12">
        <v>11</v>
      </c>
      <c r="E51" s="12">
        <v>2</v>
      </c>
      <c r="F51" s="22">
        <v>27</v>
      </c>
    </row>
    <row r="52" spans="2:6" x14ac:dyDescent="0.3">
      <c r="B52" s="10" t="s">
        <v>9</v>
      </c>
      <c r="C52" s="8">
        <v>2</v>
      </c>
      <c r="D52" s="8">
        <v>0</v>
      </c>
      <c r="E52" s="8">
        <v>1</v>
      </c>
      <c r="F52" s="21">
        <v>3</v>
      </c>
    </row>
    <row r="53" spans="2:6" ht="15" thickBot="1" x14ac:dyDescent="0.35">
      <c r="B53" s="11" t="s">
        <v>30</v>
      </c>
      <c r="C53" s="27">
        <v>2</v>
      </c>
      <c r="D53" s="27">
        <v>0</v>
      </c>
      <c r="E53" s="27">
        <v>1</v>
      </c>
      <c r="F53" s="28">
        <v>3</v>
      </c>
    </row>
    <row r="54" spans="2:6" s="1" customFormat="1" x14ac:dyDescent="0.3">
      <c r="B54" s="17" t="s">
        <v>52</v>
      </c>
      <c r="C54" s="4">
        <f>C47/C46</f>
        <v>0.22727272727272727</v>
      </c>
      <c r="D54" s="4">
        <f t="shared" ref="D54:F54" si="6">D47/D46</f>
        <v>0.43478260869565216</v>
      </c>
      <c r="E54" s="4">
        <f t="shared" si="6"/>
        <v>0.75</v>
      </c>
      <c r="F54" s="4">
        <f t="shared" si="6"/>
        <v>0.44262295081967212</v>
      </c>
    </row>
    <row r="55" spans="2:6" ht="15" thickBot="1" x14ac:dyDescent="0.35">
      <c r="B55" s="18" t="s">
        <v>53</v>
      </c>
      <c r="C55" s="5">
        <f>C47/(C46-C49)</f>
        <v>0.23809523809523808</v>
      </c>
      <c r="D55" s="5">
        <f t="shared" ref="D55:F55" si="7">D47/(D46-D49)</f>
        <v>0.47619047619047616</v>
      </c>
      <c r="E55" s="5">
        <f t="shared" si="7"/>
        <v>0.8</v>
      </c>
      <c r="F55" s="5">
        <f t="shared" si="7"/>
        <v>0.47368421052631576</v>
      </c>
    </row>
    <row r="56" spans="2:6" ht="15" thickBot="1" x14ac:dyDescent="0.35"/>
    <row r="57" spans="2:6" s="1" customFormat="1" ht="15" thickBot="1" x14ac:dyDescent="0.35">
      <c r="B57" s="23" t="s">
        <v>19</v>
      </c>
      <c r="C57" s="24">
        <v>31</v>
      </c>
      <c r="D57" s="24">
        <v>31</v>
      </c>
      <c r="E57" s="24">
        <v>28</v>
      </c>
      <c r="F57" s="25">
        <v>90</v>
      </c>
    </row>
    <row r="58" spans="2:6" s="1" customFormat="1" x14ac:dyDescent="0.3">
      <c r="B58" s="7" t="s">
        <v>23</v>
      </c>
      <c r="C58" s="8">
        <v>0</v>
      </c>
      <c r="D58" s="8">
        <v>0</v>
      </c>
      <c r="E58" s="8">
        <v>8</v>
      </c>
      <c r="F58" s="21">
        <v>8</v>
      </c>
    </row>
    <row r="59" spans="2:6" x14ac:dyDescent="0.3">
      <c r="B59" s="10" t="s">
        <v>4</v>
      </c>
      <c r="C59" s="8">
        <v>0</v>
      </c>
      <c r="D59" s="8">
        <v>0</v>
      </c>
      <c r="E59" s="8">
        <v>8</v>
      </c>
      <c r="F59" s="21">
        <v>8</v>
      </c>
    </row>
    <row r="60" spans="2:6" s="1" customFormat="1" x14ac:dyDescent="0.3">
      <c r="B60" s="7" t="s">
        <v>1</v>
      </c>
      <c r="C60" s="8">
        <v>29</v>
      </c>
      <c r="D60" s="8">
        <v>29</v>
      </c>
      <c r="E60" s="8">
        <v>15</v>
      </c>
      <c r="F60" s="21">
        <v>73</v>
      </c>
    </row>
    <row r="61" spans="2:6" x14ac:dyDescent="0.3">
      <c r="B61" s="7" t="s">
        <v>3</v>
      </c>
      <c r="C61" s="8">
        <v>2</v>
      </c>
      <c r="D61" s="8">
        <v>2</v>
      </c>
      <c r="E61" s="8">
        <v>5</v>
      </c>
      <c r="F61" s="21">
        <v>9</v>
      </c>
    </row>
    <row r="62" spans="2:6" x14ac:dyDescent="0.3">
      <c r="B62" s="10" t="s">
        <v>4</v>
      </c>
      <c r="C62" s="8">
        <v>2</v>
      </c>
      <c r="D62" s="8">
        <v>2</v>
      </c>
      <c r="E62" s="8">
        <v>4</v>
      </c>
      <c r="F62" s="21">
        <v>8</v>
      </c>
    </row>
    <row r="63" spans="2:6" ht="15" thickBot="1" x14ac:dyDescent="0.35">
      <c r="B63" s="29" t="s">
        <v>13</v>
      </c>
      <c r="C63" s="30">
        <v>0</v>
      </c>
      <c r="D63" s="30">
        <v>0</v>
      </c>
      <c r="E63" s="30">
        <v>1</v>
      </c>
      <c r="F63" s="31">
        <v>1</v>
      </c>
    </row>
    <row r="64" spans="2:6" s="1" customFormat="1" x14ac:dyDescent="0.3">
      <c r="B64" s="17" t="s">
        <v>52</v>
      </c>
      <c r="C64" s="4">
        <f>C60/C57</f>
        <v>0.93548387096774188</v>
      </c>
      <c r="D64" s="4">
        <f t="shared" ref="D64:F64" si="8">D60/D57</f>
        <v>0.93548387096774188</v>
      </c>
      <c r="E64" s="4">
        <f t="shared" si="8"/>
        <v>0.5357142857142857</v>
      </c>
      <c r="F64" s="4">
        <f t="shared" si="8"/>
        <v>0.81111111111111112</v>
      </c>
    </row>
    <row r="65" spans="2:6" s="1" customFormat="1" ht="15" thickBot="1" x14ac:dyDescent="0.35">
      <c r="B65" s="18" t="s">
        <v>53</v>
      </c>
      <c r="C65" s="5">
        <f>C60/(C57-C59-C62)</f>
        <v>1</v>
      </c>
      <c r="D65" s="5">
        <f t="shared" ref="D65:F65" si="9">D60/(D57-D59-D62)</f>
        <v>1</v>
      </c>
      <c r="E65" s="5">
        <f t="shared" si="9"/>
        <v>0.9375</v>
      </c>
      <c r="F65" s="5">
        <f t="shared" si="9"/>
        <v>0.98648648648648651</v>
      </c>
    </row>
    <row r="66" spans="2:6" s="1" customFormat="1" ht="15" thickBot="1" x14ac:dyDescent="0.35"/>
    <row r="67" spans="2:6" ht="15" thickBot="1" x14ac:dyDescent="0.35">
      <c r="B67" s="23" t="s">
        <v>24</v>
      </c>
      <c r="C67" s="24">
        <v>12</v>
      </c>
      <c r="D67" s="24">
        <v>13</v>
      </c>
      <c r="E67" s="24">
        <v>13</v>
      </c>
      <c r="F67" s="25">
        <v>38</v>
      </c>
    </row>
    <row r="68" spans="2:6" s="1" customFormat="1" x14ac:dyDescent="0.3">
      <c r="B68" s="7" t="s">
        <v>23</v>
      </c>
      <c r="C68" s="8">
        <v>0</v>
      </c>
      <c r="D68" s="8">
        <v>0</v>
      </c>
      <c r="E68" s="8">
        <v>1</v>
      </c>
      <c r="F68" s="21">
        <v>1</v>
      </c>
    </row>
    <row r="69" spans="2:6" x14ac:dyDescent="0.3">
      <c r="B69" s="10" t="s">
        <v>13</v>
      </c>
      <c r="C69" s="8">
        <v>0</v>
      </c>
      <c r="D69" s="8"/>
      <c r="E69" s="8">
        <v>1</v>
      </c>
      <c r="F69" s="21">
        <v>1</v>
      </c>
    </row>
    <row r="70" spans="2:6" x14ac:dyDescent="0.3">
      <c r="B70" s="7" t="s">
        <v>1</v>
      </c>
      <c r="C70" s="8">
        <v>1</v>
      </c>
      <c r="D70" s="8">
        <v>11</v>
      </c>
      <c r="E70" s="8">
        <v>8</v>
      </c>
      <c r="F70" s="21">
        <v>20</v>
      </c>
    </row>
    <row r="71" spans="2:6" x14ac:dyDescent="0.3">
      <c r="B71" s="7" t="s">
        <v>3</v>
      </c>
      <c r="C71" s="8">
        <v>11</v>
      </c>
      <c r="D71" s="8">
        <v>2</v>
      </c>
      <c r="E71" s="8">
        <v>4</v>
      </c>
      <c r="F71" s="21">
        <v>17</v>
      </c>
    </row>
    <row r="72" spans="2:6" s="1" customFormat="1" x14ac:dyDescent="0.3">
      <c r="B72" s="10" t="s">
        <v>4</v>
      </c>
      <c r="C72" s="8">
        <v>1</v>
      </c>
      <c r="D72" s="8">
        <v>0</v>
      </c>
      <c r="E72" s="8">
        <v>1</v>
      </c>
      <c r="F72" s="21">
        <v>2</v>
      </c>
    </row>
    <row r="73" spans="2:6" s="1" customFormat="1" x14ac:dyDescent="0.3">
      <c r="B73" s="10" t="s">
        <v>7</v>
      </c>
      <c r="C73" s="8">
        <v>9</v>
      </c>
      <c r="D73" s="8">
        <v>0</v>
      </c>
      <c r="E73" s="8">
        <v>2</v>
      </c>
      <c r="F73" s="21">
        <v>11</v>
      </c>
    </row>
    <row r="74" spans="2:6" s="1" customFormat="1" x14ac:dyDescent="0.3">
      <c r="B74" s="11" t="s">
        <v>30</v>
      </c>
      <c r="C74" s="12">
        <v>9</v>
      </c>
      <c r="D74" s="12">
        <v>0</v>
      </c>
      <c r="E74" s="12">
        <v>2</v>
      </c>
      <c r="F74" s="22">
        <v>11</v>
      </c>
    </row>
    <row r="75" spans="2:6" x14ac:dyDescent="0.3">
      <c r="B75" s="10" t="s">
        <v>9</v>
      </c>
      <c r="C75" s="8">
        <v>1</v>
      </c>
      <c r="D75" s="8">
        <v>2</v>
      </c>
      <c r="E75" s="8">
        <v>1</v>
      </c>
      <c r="F75" s="21">
        <v>4</v>
      </c>
    </row>
    <row r="76" spans="2:6" s="1" customFormat="1" ht="15" thickBot="1" x14ac:dyDescent="0.35">
      <c r="B76" s="11" t="s">
        <v>30</v>
      </c>
      <c r="C76" s="27">
        <v>1</v>
      </c>
      <c r="D76" s="27">
        <v>2</v>
      </c>
      <c r="E76" s="27">
        <v>1</v>
      </c>
      <c r="F76" s="28">
        <v>4</v>
      </c>
    </row>
    <row r="77" spans="2:6" x14ac:dyDescent="0.3">
      <c r="B77" s="17" t="s">
        <v>52</v>
      </c>
      <c r="C77" s="4">
        <f>C70/C67</f>
        <v>8.3333333333333329E-2</v>
      </c>
      <c r="D77" s="4">
        <f t="shared" ref="D77:F77" si="10">D70/D67</f>
        <v>0.84615384615384615</v>
      </c>
      <c r="E77" s="4">
        <f t="shared" si="10"/>
        <v>0.61538461538461542</v>
      </c>
      <c r="F77" s="4">
        <f t="shared" si="10"/>
        <v>0.52631578947368418</v>
      </c>
    </row>
    <row r="78" spans="2:6" ht="15" thickBot="1" x14ac:dyDescent="0.35">
      <c r="B78" s="18" t="s">
        <v>53</v>
      </c>
      <c r="C78" s="5">
        <f>C70/(C67-C72)</f>
        <v>9.0909090909090912E-2</v>
      </c>
      <c r="D78" s="5">
        <f t="shared" ref="D78:F78" si="11">D70/(D67-D72)</f>
        <v>0.84615384615384615</v>
      </c>
      <c r="E78" s="5">
        <f t="shared" si="11"/>
        <v>0.66666666666666663</v>
      </c>
      <c r="F78" s="5">
        <f t="shared" si="11"/>
        <v>0.55555555555555558</v>
      </c>
    </row>
    <row r="79" spans="2:6" ht="15" thickBot="1" x14ac:dyDescent="0.35"/>
    <row r="80" spans="2:6" s="1" customFormat="1" ht="15" thickBot="1" x14ac:dyDescent="0.35">
      <c r="B80" s="23" t="s">
        <v>2</v>
      </c>
      <c r="C80" s="24">
        <v>217</v>
      </c>
      <c r="D80" s="24">
        <v>187</v>
      </c>
      <c r="E80" s="24">
        <v>141</v>
      </c>
      <c r="F80" s="25">
        <v>545</v>
      </c>
    </row>
    <row r="81" spans="2:6" x14ac:dyDescent="0.3">
      <c r="B81" s="7" t="s">
        <v>23</v>
      </c>
      <c r="C81" s="8">
        <v>8</v>
      </c>
      <c r="D81" s="8">
        <v>2</v>
      </c>
      <c r="E81" s="8">
        <v>11</v>
      </c>
      <c r="F81" s="21">
        <v>21</v>
      </c>
    </row>
    <row r="82" spans="2:6" x14ac:dyDescent="0.3">
      <c r="B82" s="10" t="s">
        <v>4</v>
      </c>
      <c r="C82" s="8">
        <v>1</v>
      </c>
      <c r="D82" s="8">
        <v>0</v>
      </c>
      <c r="E82" s="8"/>
      <c r="F82" s="21">
        <v>1</v>
      </c>
    </row>
    <row r="83" spans="2:6" x14ac:dyDescent="0.3">
      <c r="B83" s="10" t="s">
        <v>13</v>
      </c>
      <c r="C83" s="8">
        <v>6</v>
      </c>
      <c r="D83" s="8">
        <v>0</v>
      </c>
      <c r="E83" s="8">
        <v>11</v>
      </c>
      <c r="F83" s="21">
        <v>17</v>
      </c>
    </row>
    <row r="84" spans="2:6" s="1" customFormat="1" x14ac:dyDescent="0.3">
      <c r="B84" s="10" t="s">
        <v>7</v>
      </c>
      <c r="C84" s="8">
        <v>0</v>
      </c>
      <c r="D84" s="8">
        <v>2</v>
      </c>
      <c r="E84" s="8">
        <v>0</v>
      </c>
      <c r="F84" s="21">
        <v>2</v>
      </c>
    </row>
    <row r="85" spans="2:6" s="1" customFormat="1" x14ac:dyDescent="0.3">
      <c r="B85" s="11" t="s">
        <v>30</v>
      </c>
      <c r="C85" s="12">
        <v>0</v>
      </c>
      <c r="D85" s="12">
        <v>2</v>
      </c>
      <c r="E85" s="12">
        <v>0</v>
      </c>
      <c r="F85" s="22">
        <v>2</v>
      </c>
    </row>
    <row r="86" spans="2:6" s="1" customFormat="1" x14ac:dyDescent="0.3">
      <c r="B86" s="10" t="s">
        <v>9</v>
      </c>
      <c r="C86" s="8">
        <v>1</v>
      </c>
      <c r="D86" s="8">
        <v>0</v>
      </c>
      <c r="E86" s="8">
        <v>0</v>
      </c>
      <c r="F86" s="21">
        <v>1</v>
      </c>
    </row>
    <row r="87" spans="2:6" s="1" customFormat="1" x14ac:dyDescent="0.3">
      <c r="B87" s="11" t="s">
        <v>30</v>
      </c>
      <c r="C87" s="12">
        <v>1</v>
      </c>
      <c r="D87" s="12">
        <v>0</v>
      </c>
      <c r="E87" s="12">
        <v>0</v>
      </c>
      <c r="F87" s="22">
        <v>1</v>
      </c>
    </row>
    <row r="88" spans="2:6" x14ac:dyDescent="0.3">
      <c r="B88" s="7" t="s">
        <v>1</v>
      </c>
      <c r="C88" s="8">
        <v>162</v>
      </c>
      <c r="D88" s="8">
        <v>86</v>
      </c>
      <c r="E88" s="8">
        <v>91</v>
      </c>
      <c r="F88" s="21">
        <v>339</v>
      </c>
    </row>
    <row r="89" spans="2:6" x14ac:dyDescent="0.3">
      <c r="B89" s="7" t="s">
        <v>3</v>
      </c>
      <c r="C89" s="8">
        <v>47</v>
      </c>
      <c r="D89" s="8">
        <v>99</v>
      </c>
      <c r="E89" s="8">
        <v>39</v>
      </c>
      <c r="F89" s="21">
        <v>185</v>
      </c>
    </row>
    <row r="90" spans="2:6" s="1" customFormat="1" x14ac:dyDescent="0.3">
      <c r="B90" s="10" t="s">
        <v>4</v>
      </c>
      <c r="C90" s="8">
        <v>2</v>
      </c>
      <c r="D90" s="8">
        <v>4</v>
      </c>
      <c r="E90" s="8">
        <v>2</v>
      </c>
      <c r="F90" s="21">
        <v>8</v>
      </c>
    </row>
    <row r="91" spans="2:6" s="1" customFormat="1" x14ac:dyDescent="0.3">
      <c r="B91" s="10" t="s">
        <v>13</v>
      </c>
      <c r="C91" s="8">
        <v>0</v>
      </c>
      <c r="D91" s="8">
        <v>54</v>
      </c>
      <c r="E91" s="8">
        <v>21</v>
      </c>
      <c r="F91" s="21">
        <v>75</v>
      </c>
    </row>
    <row r="92" spans="2:6" x14ac:dyDescent="0.3">
      <c r="B92" s="10" t="s">
        <v>7</v>
      </c>
      <c r="C92" s="8">
        <v>36</v>
      </c>
      <c r="D92" s="8">
        <v>22</v>
      </c>
      <c r="E92" s="8">
        <v>11</v>
      </c>
      <c r="F92" s="21">
        <v>69</v>
      </c>
    </row>
    <row r="93" spans="2:6" x14ac:dyDescent="0.3">
      <c r="B93" s="11" t="s">
        <v>30</v>
      </c>
      <c r="C93" s="12">
        <v>36</v>
      </c>
      <c r="D93" s="12">
        <v>22</v>
      </c>
      <c r="E93" s="12">
        <v>11</v>
      </c>
      <c r="F93" s="22">
        <v>69</v>
      </c>
    </row>
    <row r="94" spans="2:6" x14ac:dyDescent="0.3">
      <c r="B94" s="10" t="s">
        <v>9</v>
      </c>
      <c r="C94" s="8">
        <v>9</v>
      </c>
      <c r="D94" s="8">
        <v>19</v>
      </c>
      <c r="E94" s="8">
        <v>5</v>
      </c>
      <c r="F94" s="21">
        <v>33</v>
      </c>
    </row>
    <row r="95" spans="2:6" ht="15" thickBot="1" x14ac:dyDescent="0.35">
      <c r="B95" s="11" t="s">
        <v>30</v>
      </c>
      <c r="C95" s="27">
        <v>9</v>
      </c>
      <c r="D95" s="27">
        <v>19</v>
      </c>
      <c r="E95" s="27">
        <v>5</v>
      </c>
      <c r="F95" s="28">
        <v>33</v>
      </c>
    </row>
    <row r="96" spans="2:6" s="1" customFormat="1" x14ac:dyDescent="0.3">
      <c r="B96" s="17" t="s">
        <v>52</v>
      </c>
      <c r="C96" s="4">
        <f>C88/C80</f>
        <v>0.74654377880184331</v>
      </c>
      <c r="D96" s="4">
        <f t="shared" ref="D96:F96" si="12">D88/D80</f>
        <v>0.45989304812834225</v>
      </c>
      <c r="E96" s="4">
        <f t="shared" si="12"/>
        <v>0.64539007092198586</v>
      </c>
      <c r="F96" s="4">
        <f t="shared" si="12"/>
        <v>0.62201834862385319</v>
      </c>
    </row>
    <row r="97" spans="2:6" s="1" customFormat="1" ht="15" thickBot="1" x14ac:dyDescent="0.35">
      <c r="B97" s="18" t="s">
        <v>53</v>
      </c>
      <c r="C97" s="5">
        <f>C88/(C80-C82-C90)</f>
        <v>0.7570093457943925</v>
      </c>
      <c r="D97" s="5">
        <f t="shared" ref="D97:F97" si="13">D88/(D80-D82-D90)</f>
        <v>0.46994535519125685</v>
      </c>
      <c r="E97" s="5">
        <f t="shared" si="13"/>
        <v>0.65467625899280579</v>
      </c>
      <c r="F97" s="5">
        <f t="shared" si="13"/>
        <v>0.6324626865671642</v>
      </c>
    </row>
    <row r="98" spans="2:6" ht="15" thickBot="1" x14ac:dyDescent="0.35"/>
    <row r="99" spans="2:6" ht="15" thickBot="1" x14ac:dyDescent="0.35">
      <c r="B99" s="23" t="s">
        <v>33</v>
      </c>
      <c r="C99" s="24">
        <v>1159</v>
      </c>
      <c r="D99" s="24">
        <v>1164</v>
      </c>
      <c r="E99" s="24">
        <v>978</v>
      </c>
      <c r="F99" s="25">
        <v>3301</v>
      </c>
    </row>
    <row r="100" spans="2:6" x14ac:dyDescent="0.3">
      <c r="B100" s="7" t="s">
        <v>23</v>
      </c>
      <c r="C100" s="8">
        <v>0</v>
      </c>
      <c r="D100" s="8">
        <v>1</v>
      </c>
      <c r="E100" s="8">
        <v>0</v>
      </c>
      <c r="F100" s="21">
        <v>1</v>
      </c>
    </row>
    <row r="101" spans="2:6" s="1" customFormat="1" x14ac:dyDescent="0.3">
      <c r="B101" s="10" t="s">
        <v>7</v>
      </c>
      <c r="C101" s="8">
        <v>0</v>
      </c>
      <c r="D101" s="8">
        <v>1</v>
      </c>
      <c r="E101" s="8">
        <v>0</v>
      </c>
      <c r="F101" s="21">
        <v>1</v>
      </c>
    </row>
    <row r="102" spans="2:6" s="1" customFormat="1" x14ac:dyDescent="0.3">
      <c r="B102" s="11" t="s">
        <v>30</v>
      </c>
      <c r="C102" s="12">
        <v>0</v>
      </c>
      <c r="D102" s="12">
        <v>1</v>
      </c>
      <c r="E102" s="12">
        <v>0</v>
      </c>
      <c r="F102" s="22">
        <v>1</v>
      </c>
    </row>
    <row r="103" spans="2:6" s="1" customFormat="1" x14ac:dyDescent="0.3">
      <c r="B103" s="7" t="s">
        <v>1</v>
      </c>
      <c r="C103" s="8">
        <v>905</v>
      </c>
      <c r="D103" s="8">
        <v>882</v>
      </c>
      <c r="E103" s="8">
        <v>765</v>
      </c>
      <c r="F103" s="21">
        <v>2552</v>
      </c>
    </row>
    <row r="104" spans="2:6" x14ac:dyDescent="0.3">
      <c r="B104" s="7" t="s">
        <v>3</v>
      </c>
      <c r="C104" s="8">
        <v>254</v>
      </c>
      <c r="D104" s="8">
        <v>281</v>
      </c>
      <c r="E104" s="8">
        <v>213</v>
      </c>
      <c r="F104" s="21">
        <v>748</v>
      </c>
    </row>
    <row r="105" spans="2:6" x14ac:dyDescent="0.3">
      <c r="B105" s="10" t="s">
        <v>29</v>
      </c>
      <c r="C105" s="8">
        <v>18</v>
      </c>
      <c r="D105" s="8">
        <v>33</v>
      </c>
      <c r="E105" s="8">
        <v>19</v>
      </c>
      <c r="F105" s="21">
        <v>70</v>
      </c>
    </row>
    <row r="106" spans="2:6" x14ac:dyDescent="0.3">
      <c r="B106" s="10" t="s">
        <v>4</v>
      </c>
      <c r="C106" s="8">
        <v>11</v>
      </c>
      <c r="D106" s="8">
        <v>13</v>
      </c>
      <c r="E106" s="8">
        <v>21</v>
      </c>
      <c r="F106" s="21">
        <v>45</v>
      </c>
    </row>
    <row r="107" spans="2:6" x14ac:dyDescent="0.3">
      <c r="B107" s="10" t="s">
        <v>13</v>
      </c>
      <c r="C107" s="8">
        <v>55</v>
      </c>
      <c r="D107" s="8">
        <v>47</v>
      </c>
      <c r="E107" s="8">
        <v>20</v>
      </c>
      <c r="F107" s="21">
        <v>122</v>
      </c>
    </row>
    <row r="108" spans="2:6" s="1" customFormat="1" x14ac:dyDescent="0.3">
      <c r="B108" s="10" t="s">
        <v>7</v>
      </c>
      <c r="C108" s="8">
        <v>71</v>
      </c>
      <c r="D108" s="8">
        <v>83</v>
      </c>
      <c r="E108" s="8">
        <v>61</v>
      </c>
      <c r="F108" s="21">
        <v>215</v>
      </c>
    </row>
    <row r="109" spans="2:6" s="1" customFormat="1" x14ac:dyDescent="0.3">
      <c r="B109" s="11" t="s">
        <v>28</v>
      </c>
      <c r="C109" s="12">
        <v>11</v>
      </c>
      <c r="D109" s="12">
        <v>15</v>
      </c>
      <c r="E109" s="12">
        <v>8</v>
      </c>
      <c r="F109" s="22">
        <v>34</v>
      </c>
    </row>
    <row r="110" spans="2:6" s="1" customFormat="1" x14ac:dyDescent="0.3">
      <c r="B110" s="11" t="s">
        <v>30</v>
      </c>
      <c r="C110" s="12">
        <v>60</v>
      </c>
      <c r="D110" s="12">
        <v>68</v>
      </c>
      <c r="E110" s="12">
        <v>53</v>
      </c>
      <c r="F110" s="22">
        <v>181</v>
      </c>
    </row>
    <row r="111" spans="2:6" x14ac:dyDescent="0.3">
      <c r="B111" s="10" t="s">
        <v>31</v>
      </c>
      <c r="C111" s="8">
        <v>37</v>
      </c>
      <c r="D111" s="8">
        <v>48</v>
      </c>
      <c r="E111" s="8">
        <v>40</v>
      </c>
      <c r="F111" s="21">
        <v>125</v>
      </c>
    </row>
    <row r="112" spans="2:6" s="1" customFormat="1" x14ac:dyDescent="0.3">
      <c r="B112" s="10" t="s">
        <v>9</v>
      </c>
      <c r="C112" s="8">
        <v>62</v>
      </c>
      <c r="D112" s="8">
        <v>57</v>
      </c>
      <c r="E112" s="8">
        <v>52</v>
      </c>
      <c r="F112" s="21">
        <v>171</v>
      </c>
    </row>
    <row r="113" spans="2:6" s="1" customFormat="1" x14ac:dyDescent="0.3">
      <c r="B113" s="11" t="s">
        <v>28</v>
      </c>
      <c r="C113" s="12">
        <v>7</v>
      </c>
      <c r="D113" s="12">
        <v>9</v>
      </c>
      <c r="E113" s="12">
        <v>5</v>
      </c>
      <c r="F113" s="22">
        <v>21</v>
      </c>
    </row>
    <row r="114" spans="2:6" ht="15" thickBot="1" x14ac:dyDescent="0.35">
      <c r="B114" s="26" t="s">
        <v>30</v>
      </c>
      <c r="C114" s="27">
        <v>55</v>
      </c>
      <c r="D114" s="27">
        <v>48</v>
      </c>
      <c r="E114" s="27">
        <v>47</v>
      </c>
      <c r="F114" s="28">
        <v>150</v>
      </c>
    </row>
    <row r="115" spans="2:6" x14ac:dyDescent="0.3">
      <c r="B115" s="17" t="s">
        <v>52</v>
      </c>
      <c r="C115" s="4">
        <f>C103/C99</f>
        <v>0.78084555651423637</v>
      </c>
      <c r="D115" s="4">
        <f t="shared" ref="D115:F115" si="14">D103/D99</f>
        <v>0.75773195876288657</v>
      </c>
      <c r="E115" s="4">
        <f t="shared" si="14"/>
        <v>0.78220858895705525</v>
      </c>
      <c r="F115" s="4">
        <f t="shared" si="14"/>
        <v>0.77309906089063918</v>
      </c>
    </row>
    <row r="116" spans="2:6" ht="15" thickBot="1" x14ac:dyDescent="0.35">
      <c r="B116" s="18" t="s">
        <v>53</v>
      </c>
      <c r="C116" s="5">
        <f>C103/(C99-C105-C106-C109-C111-C113)</f>
        <v>0.8418604651162791</v>
      </c>
      <c r="D116" s="5">
        <f t="shared" ref="D116:F116" si="15">D103/(D99-D105-D106-D109-D111-D113)</f>
        <v>0.8432122370936902</v>
      </c>
      <c r="E116" s="5">
        <f t="shared" si="15"/>
        <v>0.86440677966101698</v>
      </c>
      <c r="F116" s="5">
        <f t="shared" si="15"/>
        <v>0.84896872920825017</v>
      </c>
    </row>
    <row r="117" spans="2:6" s="1" customFormat="1" ht="15" thickBot="1" x14ac:dyDescent="0.35"/>
    <row r="118" spans="2:6" ht="15" thickBot="1" x14ac:dyDescent="0.35">
      <c r="B118" s="23" t="s">
        <v>12</v>
      </c>
      <c r="C118" s="24">
        <v>53</v>
      </c>
      <c r="D118" s="24">
        <v>52</v>
      </c>
      <c r="E118" s="24">
        <v>48</v>
      </c>
      <c r="F118" s="25">
        <v>153</v>
      </c>
    </row>
    <row r="119" spans="2:6" x14ac:dyDescent="0.3">
      <c r="B119" s="7" t="s">
        <v>23</v>
      </c>
      <c r="C119" s="8">
        <v>4</v>
      </c>
      <c r="D119" s="8">
        <v>5</v>
      </c>
      <c r="E119" s="8">
        <v>1</v>
      </c>
      <c r="F119" s="21">
        <v>10</v>
      </c>
    </row>
    <row r="120" spans="2:6" s="1" customFormat="1" x14ac:dyDescent="0.3">
      <c r="B120" s="10" t="s">
        <v>13</v>
      </c>
      <c r="C120" s="8">
        <v>4</v>
      </c>
      <c r="D120" s="8">
        <v>5</v>
      </c>
      <c r="E120" s="8">
        <v>0</v>
      </c>
      <c r="F120" s="21">
        <v>9</v>
      </c>
    </row>
    <row r="121" spans="2:6" s="1" customFormat="1" x14ac:dyDescent="0.3">
      <c r="B121" s="10" t="s">
        <v>7</v>
      </c>
      <c r="C121" s="8">
        <v>0</v>
      </c>
      <c r="D121" s="8">
        <v>0</v>
      </c>
      <c r="E121" s="8">
        <v>1</v>
      </c>
      <c r="F121" s="21">
        <v>1</v>
      </c>
    </row>
    <row r="122" spans="2:6" s="1" customFormat="1" x14ac:dyDescent="0.3">
      <c r="B122" s="11" t="s">
        <v>30</v>
      </c>
      <c r="C122" s="12">
        <v>0</v>
      </c>
      <c r="D122" s="12">
        <v>0</v>
      </c>
      <c r="E122" s="12">
        <v>1</v>
      </c>
      <c r="F122" s="22">
        <v>1</v>
      </c>
    </row>
    <row r="123" spans="2:6" s="1" customFormat="1" x14ac:dyDescent="0.3">
      <c r="B123" s="7" t="s">
        <v>1</v>
      </c>
      <c r="C123" s="8">
        <v>27</v>
      </c>
      <c r="D123" s="8">
        <v>25</v>
      </c>
      <c r="E123" s="8">
        <v>29</v>
      </c>
      <c r="F123" s="21">
        <v>81</v>
      </c>
    </row>
    <row r="124" spans="2:6" x14ac:dyDescent="0.3">
      <c r="B124" s="7" t="s">
        <v>3</v>
      </c>
      <c r="C124" s="8">
        <v>22</v>
      </c>
      <c r="D124" s="8">
        <v>22</v>
      </c>
      <c r="E124" s="8">
        <v>18</v>
      </c>
      <c r="F124" s="21">
        <v>62</v>
      </c>
    </row>
    <row r="125" spans="2:6" x14ac:dyDescent="0.3">
      <c r="B125" s="10" t="s">
        <v>4</v>
      </c>
      <c r="C125" s="8">
        <v>0</v>
      </c>
      <c r="D125" s="8">
        <v>0</v>
      </c>
      <c r="E125" s="8">
        <v>13</v>
      </c>
      <c r="F125" s="21">
        <v>13</v>
      </c>
    </row>
    <row r="126" spans="2:6" s="1" customFormat="1" x14ac:dyDescent="0.3">
      <c r="B126" s="10" t="s">
        <v>13</v>
      </c>
      <c r="C126" s="8">
        <v>22</v>
      </c>
      <c r="D126" s="8">
        <v>22</v>
      </c>
      <c r="E126" s="8">
        <v>4</v>
      </c>
      <c r="F126" s="21">
        <v>48</v>
      </c>
    </row>
    <row r="127" spans="2:6" s="1" customFormat="1" x14ac:dyDescent="0.3">
      <c r="B127" s="10" t="s">
        <v>7</v>
      </c>
      <c r="C127" s="8">
        <v>0</v>
      </c>
      <c r="D127" s="8">
        <v>0</v>
      </c>
      <c r="E127" s="8">
        <v>1</v>
      </c>
      <c r="F127" s="21">
        <v>1</v>
      </c>
    </row>
    <row r="128" spans="2:6" ht="15" thickBot="1" x14ac:dyDescent="0.35">
      <c r="B128" s="11" t="s">
        <v>30</v>
      </c>
      <c r="C128" s="27">
        <v>0</v>
      </c>
      <c r="D128" s="27">
        <v>0</v>
      </c>
      <c r="E128" s="27">
        <v>1</v>
      </c>
      <c r="F128" s="28">
        <v>1</v>
      </c>
    </row>
    <row r="129" spans="2:6" x14ac:dyDescent="0.3">
      <c r="B129" s="17" t="s">
        <v>52</v>
      </c>
      <c r="C129" s="4">
        <f>C123/C118</f>
        <v>0.50943396226415094</v>
      </c>
      <c r="D129" s="4">
        <f t="shared" ref="D129:F129" si="16">D123/D118</f>
        <v>0.48076923076923078</v>
      </c>
      <c r="E129" s="4">
        <f t="shared" si="16"/>
        <v>0.60416666666666663</v>
      </c>
      <c r="F129" s="4">
        <f t="shared" si="16"/>
        <v>0.52941176470588236</v>
      </c>
    </row>
    <row r="130" spans="2:6" ht="15" thickBot="1" x14ac:dyDescent="0.35">
      <c r="B130" s="18" t="s">
        <v>53</v>
      </c>
      <c r="C130" s="5">
        <f>C123/(C118-C125)</f>
        <v>0.50943396226415094</v>
      </c>
      <c r="D130" s="5">
        <f t="shared" ref="D130:F130" si="17">D123/(D118-D125)</f>
        <v>0.48076923076923078</v>
      </c>
      <c r="E130" s="5">
        <f t="shared" si="17"/>
        <v>0.82857142857142863</v>
      </c>
      <c r="F130" s="5">
        <f t="shared" si="17"/>
        <v>0.57857142857142863</v>
      </c>
    </row>
    <row r="131" spans="2:6" ht="15" thickBot="1" x14ac:dyDescent="0.35"/>
    <row r="132" spans="2:6" s="1" customFormat="1" ht="15" thickBot="1" x14ac:dyDescent="0.35">
      <c r="B132" s="23" t="s">
        <v>44</v>
      </c>
      <c r="C132" s="24">
        <v>80</v>
      </c>
      <c r="D132" s="24">
        <v>79</v>
      </c>
      <c r="E132" s="24">
        <v>77</v>
      </c>
      <c r="F132" s="25">
        <v>236</v>
      </c>
    </row>
    <row r="133" spans="2:6" s="1" customFormat="1" x14ac:dyDescent="0.3">
      <c r="B133" s="7" t="s">
        <v>1</v>
      </c>
      <c r="C133" s="8">
        <v>77</v>
      </c>
      <c r="D133" s="8">
        <v>74</v>
      </c>
      <c r="E133" s="8">
        <v>71</v>
      </c>
      <c r="F133" s="21">
        <v>222</v>
      </c>
    </row>
    <row r="134" spans="2:6" s="1" customFormat="1" x14ac:dyDescent="0.3">
      <c r="B134" s="7" t="s">
        <v>3</v>
      </c>
      <c r="C134" s="8">
        <v>3</v>
      </c>
      <c r="D134" s="8">
        <v>5</v>
      </c>
      <c r="E134" s="8">
        <v>6</v>
      </c>
      <c r="F134" s="21">
        <v>14</v>
      </c>
    </row>
    <row r="135" spans="2:6" x14ac:dyDescent="0.3">
      <c r="B135" s="10" t="s">
        <v>4</v>
      </c>
      <c r="C135" s="8">
        <v>1</v>
      </c>
      <c r="D135" s="8">
        <v>1</v>
      </c>
      <c r="E135" s="8">
        <v>0</v>
      </c>
      <c r="F135" s="21">
        <v>2</v>
      </c>
    </row>
    <row r="136" spans="2:6" x14ac:dyDescent="0.3">
      <c r="B136" s="10" t="s">
        <v>13</v>
      </c>
      <c r="C136" s="8">
        <v>2</v>
      </c>
      <c r="D136" s="8">
        <v>3</v>
      </c>
      <c r="E136" s="8">
        <v>4</v>
      </c>
      <c r="F136" s="21">
        <v>9</v>
      </c>
    </row>
    <row r="137" spans="2:6" x14ac:dyDescent="0.3">
      <c r="B137" s="10" t="s">
        <v>7</v>
      </c>
      <c r="C137" s="8">
        <v>0</v>
      </c>
      <c r="D137" s="8">
        <v>0</v>
      </c>
      <c r="E137" s="8">
        <v>1</v>
      </c>
      <c r="F137" s="21">
        <v>1</v>
      </c>
    </row>
    <row r="138" spans="2:6" s="1" customFormat="1" x14ac:dyDescent="0.3">
      <c r="B138" s="11" t="s">
        <v>30</v>
      </c>
      <c r="C138" s="12">
        <v>0</v>
      </c>
      <c r="D138" s="12">
        <v>0</v>
      </c>
      <c r="E138" s="12">
        <v>1</v>
      </c>
      <c r="F138" s="22">
        <v>1</v>
      </c>
    </row>
    <row r="139" spans="2:6" x14ac:dyDescent="0.3">
      <c r="B139" s="10" t="s">
        <v>31</v>
      </c>
      <c r="C139" s="8">
        <v>0</v>
      </c>
      <c r="D139" s="8">
        <v>0</v>
      </c>
      <c r="E139" s="8">
        <v>1</v>
      </c>
      <c r="F139" s="21">
        <v>1</v>
      </c>
    </row>
    <row r="140" spans="2:6" x14ac:dyDescent="0.3">
      <c r="B140" s="10" t="s">
        <v>9</v>
      </c>
      <c r="C140" s="8">
        <v>0</v>
      </c>
      <c r="D140" s="8">
        <v>1</v>
      </c>
      <c r="E140" s="8">
        <v>0</v>
      </c>
      <c r="F140" s="21">
        <v>1</v>
      </c>
    </row>
    <row r="141" spans="2:6" s="1" customFormat="1" ht="15" thickBot="1" x14ac:dyDescent="0.35">
      <c r="B141" s="26" t="s">
        <v>28</v>
      </c>
      <c r="C141" s="27">
        <v>0</v>
      </c>
      <c r="D141" s="27">
        <v>1</v>
      </c>
      <c r="E141" s="27">
        <v>0</v>
      </c>
      <c r="F141" s="28">
        <v>1</v>
      </c>
    </row>
    <row r="142" spans="2:6" s="1" customFormat="1" x14ac:dyDescent="0.3">
      <c r="B142" s="17" t="s">
        <v>52</v>
      </c>
      <c r="C142" s="4">
        <f>C133/C132</f>
        <v>0.96250000000000002</v>
      </c>
      <c r="D142" s="4">
        <f t="shared" ref="D142:F142" si="18">D133/D132</f>
        <v>0.93670886075949367</v>
      </c>
      <c r="E142" s="4">
        <f t="shared" si="18"/>
        <v>0.92207792207792205</v>
      </c>
      <c r="F142" s="4">
        <f t="shared" si="18"/>
        <v>0.94067796610169496</v>
      </c>
    </row>
    <row r="143" spans="2:6" s="1" customFormat="1" ht="15" thickBot="1" x14ac:dyDescent="0.35">
      <c r="B143" s="18" t="s">
        <v>53</v>
      </c>
      <c r="C143" s="5">
        <f>C133/(C132-C135-C139-C141)</f>
        <v>0.97468354430379744</v>
      </c>
      <c r="D143" s="5">
        <f t="shared" ref="D143:F143" si="19">D133/(D132-D135-D139-D141)</f>
        <v>0.96103896103896103</v>
      </c>
      <c r="E143" s="5">
        <f t="shared" si="19"/>
        <v>0.93421052631578949</v>
      </c>
      <c r="F143" s="5">
        <f t="shared" si="19"/>
        <v>0.9568965517241379</v>
      </c>
    </row>
    <row r="144" spans="2:6" ht="15" thickBot="1" x14ac:dyDescent="0.35"/>
    <row r="145" spans="2:6" ht="15" thickBot="1" x14ac:dyDescent="0.35">
      <c r="B145" s="23" t="s">
        <v>48</v>
      </c>
      <c r="C145" s="24">
        <v>917</v>
      </c>
      <c r="D145" s="24">
        <v>914</v>
      </c>
      <c r="E145" s="24">
        <v>866</v>
      </c>
      <c r="F145" s="25">
        <v>2697</v>
      </c>
    </row>
    <row r="146" spans="2:6" x14ac:dyDescent="0.3">
      <c r="B146" s="7" t="s">
        <v>23</v>
      </c>
      <c r="C146" s="8">
        <v>0</v>
      </c>
      <c r="D146" s="8">
        <v>12</v>
      </c>
      <c r="E146" s="8">
        <v>1</v>
      </c>
      <c r="F146" s="21">
        <v>13</v>
      </c>
    </row>
    <row r="147" spans="2:6" s="1" customFormat="1" x14ac:dyDescent="0.3">
      <c r="B147" s="10" t="s">
        <v>13</v>
      </c>
      <c r="C147" s="8">
        <v>0</v>
      </c>
      <c r="D147" s="8">
        <v>12</v>
      </c>
      <c r="E147" s="8">
        <v>1</v>
      </c>
      <c r="F147" s="21">
        <v>13</v>
      </c>
    </row>
    <row r="148" spans="2:6" x14ac:dyDescent="0.3">
      <c r="B148" s="7" t="s">
        <v>1</v>
      </c>
      <c r="C148" s="8">
        <v>786</v>
      </c>
      <c r="D148" s="8">
        <v>742</v>
      </c>
      <c r="E148" s="8">
        <v>730</v>
      </c>
      <c r="F148" s="21">
        <v>2258</v>
      </c>
    </row>
    <row r="149" spans="2:6" x14ac:dyDescent="0.3">
      <c r="B149" s="7" t="s">
        <v>3</v>
      </c>
      <c r="C149" s="8">
        <v>131</v>
      </c>
      <c r="D149" s="8">
        <v>160</v>
      </c>
      <c r="E149" s="8">
        <v>135</v>
      </c>
      <c r="F149" s="21">
        <v>426</v>
      </c>
    </row>
    <row r="150" spans="2:6" s="1" customFormat="1" x14ac:dyDescent="0.3">
      <c r="B150" s="10" t="s">
        <v>29</v>
      </c>
      <c r="C150" s="8">
        <v>0</v>
      </c>
      <c r="D150" s="8">
        <v>2</v>
      </c>
      <c r="E150" s="8">
        <v>1</v>
      </c>
      <c r="F150" s="21">
        <v>3</v>
      </c>
    </row>
    <row r="151" spans="2:6" s="1" customFormat="1" x14ac:dyDescent="0.3">
      <c r="B151" s="10" t="s">
        <v>4</v>
      </c>
      <c r="C151" s="8">
        <v>2</v>
      </c>
      <c r="D151" s="8">
        <v>8</v>
      </c>
      <c r="E151" s="8">
        <v>2</v>
      </c>
      <c r="F151" s="21">
        <v>12</v>
      </c>
    </row>
    <row r="152" spans="2:6" s="1" customFormat="1" x14ac:dyDescent="0.3">
      <c r="B152" s="10" t="s">
        <v>13</v>
      </c>
      <c r="C152" s="8">
        <v>98</v>
      </c>
      <c r="D152" s="8">
        <v>114</v>
      </c>
      <c r="E152" s="8">
        <v>94</v>
      </c>
      <c r="F152" s="21">
        <v>306</v>
      </c>
    </row>
    <row r="153" spans="2:6" x14ac:dyDescent="0.3">
      <c r="B153" s="10" t="s">
        <v>7</v>
      </c>
      <c r="C153" s="8">
        <v>20</v>
      </c>
      <c r="D153" s="8">
        <v>21</v>
      </c>
      <c r="E153" s="8">
        <v>29</v>
      </c>
      <c r="F153" s="21">
        <v>70</v>
      </c>
    </row>
    <row r="154" spans="2:6" x14ac:dyDescent="0.3">
      <c r="B154" s="11" t="s">
        <v>28</v>
      </c>
      <c r="C154" s="12">
        <v>1</v>
      </c>
      <c r="D154" s="12">
        <v>0</v>
      </c>
      <c r="E154" s="12">
        <v>0</v>
      </c>
      <c r="F154" s="22">
        <v>1</v>
      </c>
    </row>
    <row r="155" spans="2:6" x14ac:dyDescent="0.3">
      <c r="B155" s="11" t="s">
        <v>30</v>
      </c>
      <c r="C155" s="12">
        <v>19</v>
      </c>
      <c r="D155" s="12">
        <v>21</v>
      </c>
      <c r="E155" s="12">
        <v>29</v>
      </c>
      <c r="F155" s="22">
        <v>69</v>
      </c>
    </row>
    <row r="156" spans="2:6" x14ac:dyDescent="0.3">
      <c r="B156" s="10" t="s">
        <v>31</v>
      </c>
      <c r="C156" s="8">
        <v>5</v>
      </c>
      <c r="D156" s="8">
        <v>8</v>
      </c>
      <c r="E156" s="8">
        <v>2</v>
      </c>
      <c r="F156" s="21">
        <v>15</v>
      </c>
    </row>
    <row r="157" spans="2:6" s="1" customFormat="1" x14ac:dyDescent="0.3">
      <c r="B157" s="10" t="s">
        <v>9</v>
      </c>
      <c r="C157" s="8">
        <v>6</v>
      </c>
      <c r="D157" s="8">
        <v>7</v>
      </c>
      <c r="E157" s="8">
        <v>7</v>
      </c>
      <c r="F157" s="21">
        <v>20</v>
      </c>
    </row>
    <row r="158" spans="2:6" s="1" customFormat="1" x14ac:dyDescent="0.3">
      <c r="B158" s="11" t="s">
        <v>28</v>
      </c>
      <c r="C158" s="12">
        <v>1</v>
      </c>
      <c r="D158" s="12">
        <v>0</v>
      </c>
      <c r="E158" s="12">
        <v>2</v>
      </c>
      <c r="F158" s="22">
        <v>3</v>
      </c>
    </row>
    <row r="159" spans="2:6" ht="15" thickBot="1" x14ac:dyDescent="0.35">
      <c r="B159" s="26" t="s">
        <v>30</v>
      </c>
      <c r="C159" s="27">
        <v>5</v>
      </c>
      <c r="D159" s="27">
        <v>7</v>
      </c>
      <c r="E159" s="27">
        <v>5</v>
      </c>
      <c r="F159" s="28">
        <v>17</v>
      </c>
    </row>
    <row r="160" spans="2:6" s="1" customFormat="1" x14ac:dyDescent="0.3">
      <c r="B160" s="17" t="s">
        <v>52</v>
      </c>
      <c r="C160" s="4">
        <f>C148/C145</f>
        <v>0.8571428571428571</v>
      </c>
      <c r="D160" s="4">
        <f t="shared" ref="D160:F160" si="20">D148/D145</f>
        <v>0.81181619256017501</v>
      </c>
      <c r="E160" s="4">
        <f t="shared" si="20"/>
        <v>0.84295612009237875</v>
      </c>
      <c r="F160" s="4">
        <f t="shared" si="20"/>
        <v>0.83722654801631446</v>
      </c>
    </row>
    <row r="161" spans="2:6" ht="15" thickBot="1" x14ac:dyDescent="0.35">
      <c r="B161" s="18" t="s">
        <v>53</v>
      </c>
      <c r="C161" s="5">
        <f>C148/(C145-C150-C151-C154-C156-C158)</f>
        <v>0.86563876651982374</v>
      </c>
      <c r="D161" s="5">
        <f t="shared" ref="D161:F161" si="21">D148/(D145-D150-D151-D154-D156-D158)</f>
        <v>0.828125</v>
      </c>
      <c r="E161" s="5">
        <f t="shared" si="21"/>
        <v>0.84982537834691507</v>
      </c>
      <c r="F161" s="5">
        <f t="shared" si="21"/>
        <v>0.84791588434096887</v>
      </c>
    </row>
    <row r="162" spans="2:6" ht="15" thickBot="1" x14ac:dyDescent="0.35"/>
    <row r="163" spans="2:6" ht="15" thickBot="1" x14ac:dyDescent="0.35">
      <c r="B163" s="23" t="s">
        <v>25</v>
      </c>
      <c r="C163" s="24">
        <v>4</v>
      </c>
      <c r="D163" s="24">
        <v>5</v>
      </c>
      <c r="E163" s="24">
        <v>4</v>
      </c>
      <c r="F163" s="25">
        <v>13</v>
      </c>
    </row>
    <row r="164" spans="2:6" s="1" customFormat="1" x14ac:dyDescent="0.3">
      <c r="B164" s="7" t="s">
        <v>1</v>
      </c>
      <c r="C164" s="8">
        <v>4</v>
      </c>
      <c r="D164" s="8">
        <v>3</v>
      </c>
      <c r="E164" s="8">
        <v>2</v>
      </c>
      <c r="F164" s="21">
        <v>9</v>
      </c>
    </row>
    <row r="165" spans="2:6" x14ac:dyDescent="0.3">
      <c r="B165" s="7" t="s">
        <v>3</v>
      </c>
      <c r="C165" s="8">
        <v>0</v>
      </c>
      <c r="D165" s="8">
        <v>2</v>
      </c>
      <c r="E165" s="8">
        <v>2</v>
      </c>
      <c r="F165" s="21">
        <v>4</v>
      </c>
    </row>
    <row r="166" spans="2:6" x14ac:dyDescent="0.3">
      <c r="B166" s="10" t="s">
        <v>4</v>
      </c>
      <c r="C166" s="8">
        <v>0</v>
      </c>
      <c r="D166" s="8">
        <v>0</v>
      </c>
      <c r="E166" s="8">
        <v>1</v>
      </c>
      <c r="F166" s="21">
        <v>1</v>
      </c>
    </row>
    <row r="167" spans="2:6" x14ac:dyDescent="0.3">
      <c r="B167" s="10" t="s">
        <v>13</v>
      </c>
      <c r="C167" s="8">
        <v>0</v>
      </c>
      <c r="D167" s="8">
        <v>0</v>
      </c>
      <c r="E167" s="8">
        <v>1</v>
      </c>
      <c r="F167" s="21">
        <v>1</v>
      </c>
    </row>
    <row r="168" spans="2:6" s="1" customFormat="1" x14ac:dyDescent="0.3">
      <c r="B168" s="10" t="s">
        <v>7</v>
      </c>
      <c r="C168" s="8">
        <v>0</v>
      </c>
      <c r="D168" s="8">
        <v>2</v>
      </c>
      <c r="E168" s="8">
        <v>0</v>
      </c>
      <c r="F168" s="21">
        <v>2</v>
      </c>
    </row>
    <row r="169" spans="2:6" s="1" customFormat="1" ht="15" thickBot="1" x14ac:dyDescent="0.35">
      <c r="B169" s="11" t="s">
        <v>30</v>
      </c>
      <c r="C169" s="27">
        <v>0</v>
      </c>
      <c r="D169" s="27">
        <v>2</v>
      </c>
      <c r="E169" s="27">
        <v>0</v>
      </c>
      <c r="F169" s="28">
        <v>2</v>
      </c>
    </row>
    <row r="170" spans="2:6" x14ac:dyDescent="0.3">
      <c r="B170" s="17" t="s">
        <v>52</v>
      </c>
      <c r="C170" s="4">
        <f>C164/C163</f>
        <v>1</v>
      </c>
      <c r="D170" s="4">
        <f t="shared" ref="D170:F170" si="22">D164/D163</f>
        <v>0.6</v>
      </c>
      <c r="E170" s="4">
        <f t="shared" si="22"/>
        <v>0.5</v>
      </c>
      <c r="F170" s="4">
        <f t="shared" si="22"/>
        <v>0.69230769230769229</v>
      </c>
    </row>
    <row r="171" spans="2:6" ht="15" thickBot="1" x14ac:dyDescent="0.35">
      <c r="B171" s="18" t="s">
        <v>53</v>
      </c>
      <c r="C171" s="5">
        <f>C164/(C163-C166)</f>
        <v>1</v>
      </c>
      <c r="D171" s="5">
        <f t="shared" ref="D171:F171" si="23">D164/(D163-D166)</f>
        <v>0.6</v>
      </c>
      <c r="E171" s="5">
        <f t="shared" si="23"/>
        <v>0.66666666666666663</v>
      </c>
      <c r="F171" s="5">
        <f t="shared" si="23"/>
        <v>0.75</v>
      </c>
    </row>
    <row r="172" spans="2:6" s="1" customFormat="1" ht="15" thickBot="1" x14ac:dyDescent="0.35"/>
    <row r="173" spans="2:6" ht="15" thickBot="1" x14ac:dyDescent="0.35">
      <c r="B173" s="23" t="s">
        <v>8</v>
      </c>
      <c r="C173" s="24">
        <v>84</v>
      </c>
      <c r="D173" s="24">
        <v>75</v>
      </c>
      <c r="E173" s="24">
        <v>60</v>
      </c>
      <c r="F173" s="25">
        <v>219</v>
      </c>
    </row>
    <row r="174" spans="2:6" x14ac:dyDescent="0.3">
      <c r="B174" s="7" t="s">
        <v>23</v>
      </c>
      <c r="C174" s="8">
        <v>1</v>
      </c>
      <c r="D174" s="8">
        <v>0</v>
      </c>
      <c r="E174" s="8">
        <v>0</v>
      </c>
      <c r="F174" s="21">
        <v>1</v>
      </c>
    </row>
    <row r="175" spans="2:6" s="1" customFormat="1" x14ac:dyDescent="0.3">
      <c r="B175" s="10" t="s">
        <v>13</v>
      </c>
      <c r="C175" s="8">
        <v>1</v>
      </c>
      <c r="D175" s="8">
        <v>0</v>
      </c>
      <c r="E175" s="8">
        <v>0</v>
      </c>
      <c r="F175" s="21">
        <v>1</v>
      </c>
    </row>
    <row r="176" spans="2:6" x14ac:dyDescent="0.3">
      <c r="B176" s="7" t="s">
        <v>1</v>
      </c>
      <c r="C176" s="8">
        <v>79</v>
      </c>
      <c r="D176" s="8">
        <v>69</v>
      </c>
      <c r="E176" s="8">
        <v>47</v>
      </c>
      <c r="F176" s="21">
        <v>195</v>
      </c>
    </row>
    <row r="177" spans="2:6" x14ac:dyDescent="0.3">
      <c r="B177" s="7" t="s">
        <v>3</v>
      </c>
      <c r="C177" s="8">
        <v>4</v>
      </c>
      <c r="D177" s="8">
        <v>6</v>
      </c>
      <c r="E177" s="8">
        <v>13</v>
      </c>
      <c r="F177" s="21">
        <v>23</v>
      </c>
    </row>
    <row r="178" spans="2:6" s="1" customFormat="1" x14ac:dyDescent="0.3">
      <c r="B178" s="10" t="s">
        <v>4</v>
      </c>
      <c r="C178" s="8">
        <v>0</v>
      </c>
      <c r="D178" s="8">
        <v>3</v>
      </c>
      <c r="E178" s="8">
        <v>4</v>
      </c>
      <c r="F178" s="21">
        <v>7</v>
      </c>
    </row>
    <row r="179" spans="2:6" x14ac:dyDescent="0.3">
      <c r="B179" s="10" t="s">
        <v>13</v>
      </c>
      <c r="C179" s="8">
        <v>4</v>
      </c>
      <c r="D179" s="8">
        <v>0</v>
      </c>
      <c r="E179" s="8">
        <v>0</v>
      </c>
      <c r="F179" s="21">
        <v>4</v>
      </c>
    </row>
    <row r="180" spans="2:6" x14ac:dyDescent="0.3">
      <c r="B180" s="10" t="s">
        <v>7</v>
      </c>
      <c r="C180" s="8">
        <v>0</v>
      </c>
      <c r="D180" s="8">
        <v>3</v>
      </c>
      <c r="E180" s="8">
        <v>9</v>
      </c>
      <c r="F180" s="21">
        <v>12</v>
      </c>
    </row>
    <row r="181" spans="2:6" s="1" customFormat="1" ht="15" thickBot="1" x14ac:dyDescent="0.35">
      <c r="B181" s="11" t="s">
        <v>30</v>
      </c>
      <c r="C181" s="27">
        <v>0</v>
      </c>
      <c r="D181" s="27">
        <v>3</v>
      </c>
      <c r="E181" s="27">
        <v>9</v>
      </c>
      <c r="F181" s="28">
        <v>12</v>
      </c>
    </row>
    <row r="182" spans="2:6" s="1" customFormat="1" x14ac:dyDescent="0.3">
      <c r="B182" s="17" t="s">
        <v>52</v>
      </c>
      <c r="C182" s="4">
        <f>C176/C173</f>
        <v>0.94047619047619047</v>
      </c>
      <c r="D182" s="4">
        <f t="shared" ref="D182:F182" si="24">D176/D173</f>
        <v>0.92</v>
      </c>
      <c r="E182" s="4">
        <f t="shared" si="24"/>
        <v>0.78333333333333333</v>
      </c>
      <c r="F182" s="4">
        <f t="shared" si="24"/>
        <v>0.8904109589041096</v>
      </c>
    </row>
    <row r="183" spans="2:6" s="1" customFormat="1" ht="15" thickBot="1" x14ac:dyDescent="0.35">
      <c r="B183" s="18" t="s">
        <v>53</v>
      </c>
      <c r="C183" s="5">
        <f>C176/(C173-C178)</f>
        <v>0.94047619047619047</v>
      </c>
      <c r="D183" s="5">
        <f t="shared" ref="D183:F183" si="25">D176/(D173-D178)</f>
        <v>0.95833333333333337</v>
      </c>
      <c r="E183" s="5">
        <f t="shared" si="25"/>
        <v>0.8392857142857143</v>
      </c>
      <c r="F183" s="5">
        <f t="shared" si="25"/>
        <v>0.91981132075471694</v>
      </c>
    </row>
    <row r="184" spans="2:6" ht="15" thickBot="1" x14ac:dyDescent="0.35"/>
    <row r="185" spans="2:6" s="1" customFormat="1" ht="15" thickBot="1" x14ac:dyDescent="0.35">
      <c r="B185" s="23" t="s">
        <v>18</v>
      </c>
      <c r="C185" s="24">
        <v>31</v>
      </c>
      <c r="D185" s="24">
        <v>38</v>
      </c>
      <c r="E185" s="24">
        <v>42</v>
      </c>
      <c r="F185" s="25">
        <v>111</v>
      </c>
    </row>
    <row r="186" spans="2:6" x14ac:dyDescent="0.3">
      <c r="B186" s="7" t="s">
        <v>23</v>
      </c>
      <c r="C186" s="8">
        <v>0</v>
      </c>
      <c r="D186" s="8">
        <v>0</v>
      </c>
      <c r="E186" s="8">
        <v>6</v>
      </c>
      <c r="F186" s="21">
        <v>6</v>
      </c>
    </row>
    <row r="187" spans="2:6" x14ac:dyDescent="0.3">
      <c r="B187" s="10" t="s">
        <v>13</v>
      </c>
      <c r="C187" s="8">
        <v>0</v>
      </c>
      <c r="D187" s="8">
        <v>0</v>
      </c>
      <c r="E187" s="8">
        <v>6</v>
      </c>
      <c r="F187" s="21">
        <v>6</v>
      </c>
    </row>
    <row r="188" spans="2:6" s="1" customFormat="1" x14ac:dyDescent="0.3">
      <c r="B188" s="7" t="s">
        <v>1</v>
      </c>
      <c r="C188" s="8">
        <v>23</v>
      </c>
      <c r="D188" s="8">
        <v>34</v>
      </c>
      <c r="E188" s="8">
        <v>31</v>
      </c>
      <c r="F188" s="21">
        <v>88</v>
      </c>
    </row>
    <row r="189" spans="2:6" s="1" customFormat="1" x14ac:dyDescent="0.3">
      <c r="B189" s="7" t="s">
        <v>3</v>
      </c>
      <c r="C189" s="8">
        <v>8</v>
      </c>
      <c r="D189" s="8">
        <v>4</v>
      </c>
      <c r="E189" s="8">
        <v>5</v>
      </c>
      <c r="F189" s="21">
        <v>17</v>
      </c>
    </row>
    <row r="190" spans="2:6" s="1" customFormat="1" x14ac:dyDescent="0.3">
      <c r="B190" s="10" t="s">
        <v>4</v>
      </c>
      <c r="C190" s="8">
        <v>5</v>
      </c>
      <c r="D190" s="8">
        <v>4</v>
      </c>
      <c r="E190" s="8">
        <v>3</v>
      </c>
      <c r="F190" s="21">
        <v>12</v>
      </c>
    </row>
    <row r="191" spans="2:6" s="1" customFormat="1" x14ac:dyDescent="0.3">
      <c r="B191" s="10" t="s">
        <v>13</v>
      </c>
      <c r="C191" s="8">
        <v>2</v>
      </c>
      <c r="D191" s="8">
        <v>0</v>
      </c>
      <c r="E191" s="8">
        <v>0</v>
      </c>
      <c r="F191" s="21">
        <v>2</v>
      </c>
    </row>
    <row r="192" spans="2:6" s="1" customFormat="1" x14ac:dyDescent="0.3">
      <c r="B192" s="10" t="s">
        <v>9</v>
      </c>
      <c r="C192" s="8">
        <v>1</v>
      </c>
      <c r="D192" s="8">
        <v>0</v>
      </c>
      <c r="E192" s="8">
        <v>2</v>
      </c>
      <c r="F192" s="21">
        <v>3</v>
      </c>
    </row>
    <row r="193" spans="2:6" ht="15" thickBot="1" x14ac:dyDescent="0.35">
      <c r="B193" s="11" t="s">
        <v>30</v>
      </c>
      <c r="C193" s="27">
        <v>1</v>
      </c>
      <c r="D193" s="27">
        <v>0</v>
      </c>
      <c r="E193" s="27">
        <v>2</v>
      </c>
      <c r="F193" s="28">
        <v>3</v>
      </c>
    </row>
    <row r="194" spans="2:6" x14ac:dyDescent="0.3">
      <c r="B194" s="17" t="s">
        <v>52</v>
      </c>
      <c r="C194" s="4">
        <f>C188/C185</f>
        <v>0.74193548387096775</v>
      </c>
      <c r="D194" s="4">
        <f t="shared" ref="D194:F194" si="26">D188/D185</f>
        <v>0.89473684210526316</v>
      </c>
      <c r="E194" s="4">
        <f t="shared" si="26"/>
        <v>0.73809523809523814</v>
      </c>
      <c r="F194" s="4">
        <f t="shared" si="26"/>
        <v>0.7927927927927928</v>
      </c>
    </row>
    <row r="195" spans="2:6" s="1" customFormat="1" ht="15" thickBot="1" x14ac:dyDescent="0.35">
      <c r="B195" s="18" t="s">
        <v>53</v>
      </c>
      <c r="C195" s="5">
        <f>C188/(C185-C190)</f>
        <v>0.88461538461538458</v>
      </c>
      <c r="D195" s="5">
        <f t="shared" ref="D195:F195" si="27">D188/(D185-D190)</f>
        <v>1</v>
      </c>
      <c r="E195" s="5">
        <f t="shared" si="27"/>
        <v>0.79487179487179482</v>
      </c>
      <c r="F195" s="5">
        <f t="shared" si="27"/>
        <v>0.88888888888888884</v>
      </c>
    </row>
    <row r="196" spans="2:6" ht="15" thickBot="1" x14ac:dyDescent="0.35"/>
    <row r="197" spans="2:6" ht="15" thickBot="1" x14ac:dyDescent="0.35">
      <c r="B197" s="23" t="s">
        <v>11</v>
      </c>
      <c r="C197" s="24">
        <v>18</v>
      </c>
      <c r="D197" s="24">
        <v>18</v>
      </c>
      <c r="E197" s="24">
        <v>18</v>
      </c>
      <c r="F197" s="25">
        <v>54</v>
      </c>
    </row>
    <row r="198" spans="2:6" x14ac:dyDescent="0.3">
      <c r="B198" s="7" t="s">
        <v>1</v>
      </c>
      <c r="C198" s="8">
        <v>5</v>
      </c>
      <c r="D198" s="8">
        <v>4</v>
      </c>
      <c r="E198" s="8">
        <v>5</v>
      </c>
      <c r="F198" s="21">
        <v>14</v>
      </c>
    </row>
    <row r="199" spans="2:6" s="1" customFormat="1" x14ac:dyDescent="0.3">
      <c r="B199" s="7" t="s">
        <v>3</v>
      </c>
      <c r="C199" s="8">
        <v>13</v>
      </c>
      <c r="D199" s="8">
        <v>14</v>
      </c>
      <c r="E199" s="8">
        <v>13</v>
      </c>
      <c r="F199" s="21">
        <v>40</v>
      </c>
    </row>
    <row r="200" spans="2:6" s="1" customFormat="1" x14ac:dyDescent="0.3">
      <c r="B200" s="10" t="s">
        <v>4</v>
      </c>
      <c r="C200" s="8">
        <v>13</v>
      </c>
      <c r="D200" s="8">
        <v>12</v>
      </c>
      <c r="E200" s="8">
        <v>12</v>
      </c>
      <c r="F200" s="21">
        <v>37</v>
      </c>
    </row>
    <row r="201" spans="2:6" s="1" customFormat="1" x14ac:dyDescent="0.3">
      <c r="B201" s="10" t="s">
        <v>7</v>
      </c>
      <c r="C201" s="8">
        <v>0</v>
      </c>
      <c r="D201" s="8">
        <v>2</v>
      </c>
      <c r="E201" s="8">
        <v>0</v>
      </c>
      <c r="F201" s="21">
        <v>2</v>
      </c>
    </row>
    <row r="202" spans="2:6" x14ac:dyDescent="0.3">
      <c r="B202" s="11" t="s">
        <v>30</v>
      </c>
      <c r="C202" s="12">
        <v>0</v>
      </c>
      <c r="D202" s="12">
        <v>2</v>
      </c>
      <c r="E202" s="12">
        <v>0</v>
      </c>
      <c r="F202" s="22">
        <v>2</v>
      </c>
    </row>
    <row r="203" spans="2:6" x14ac:dyDescent="0.3">
      <c r="B203" s="10" t="s">
        <v>9</v>
      </c>
      <c r="C203" s="8">
        <v>0</v>
      </c>
      <c r="D203" s="8">
        <v>0</v>
      </c>
      <c r="E203" s="8">
        <v>1</v>
      </c>
      <c r="F203" s="21">
        <v>1</v>
      </c>
    </row>
    <row r="204" spans="2:6" s="1" customFormat="1" ht="15" thickBot="1" x14ac:dyDescent="0.35">
      <c r="B204" s="11" t="s">
        <v>30</v>
      </c>
      <c r="C204" s="27">
        <v>0</v>
      </c>
      <c r="D204" s="27">
        <v>0</v>
      </c>
      <c r="E204" s="27">
        <v>1</v>
      </c>
      <c r="F204" s="28">
        <v>1</v>
      </c>
    </row>
    <row r="205" spans="2:6" s="1" customFormat="1" x14ac:dyDescent="0.3">
      <c r="B205" s="17" t="s">
        <v>52</v>
      </c>
      <c r="C205" s="4">
        <f>C198/C197</f>
        <v>0.27777777777777779</v>
      </c>
      <c r="D205" s="4">
        <f t="shared" ref="D205:F205" si="28">D198/D197</f>
        <v>0.22222222222222221</v>
      </c>
      <c r="E205" s="4">
        <f t="shared" si="28"/>
        <v>0.27777777777777779</v>
      </c>
      <c r="F205" s="4">
        <f t="shared" si="28"/>
        <v>0.25925925925925924</v>
      </c>
    </row>
    <row r="206" spans="2:6" ht="15" thickBot="1" x14ac:dyDescent="0.35">
      <c r="B206" s="18" t="s">
        <v>53</v>
      </c>
      <c r="C206" s="5">
        <f>C198/(C197-C200)</f>
        <v>1</v>
      </c>
      <c r="D206" s="5">
        <f t="shared" ref="D206:F206" si="29">D198/(D197-D200)</f>
        <v>0.66666666666666663</v>
      </c>
      <c r="E206" s="5">
        <f t="shared" si="29"/>
        <v>0.83333333333333337</v>
      </c>
      <c r="F206" s="5">
        <f t="shared" si="29"/>
        <v>0.82352941176470584</v>
      </c>
    </row>
    <row r="207" spans="2:6" ht="15" thickBot="1" x14ac:dyDescent="0.35"/>
    <row r="208" spans="2:6" ht="15" thickBot="1" x14ac:dyDescent="0.35">
      <c r="B208" s="23" t="s">
        <v>17</v>
      </c>
      <c r="C208" s="24">
        <v>31</v>
      </c>
      <c r="D208" s="24">
        <v>31</v>
      </c>
      <c r="E208" s="24">
        <v>30</v>
      </c>
      <c r="F208" s="25">
        <v>92</v>
      </c>
    </row>
    <row r="209" spans="2:6" x14ac:dyDescent="0.3">
      <c r="B209" s="7" t="s">
        <v>23</v>
      </c>
      <c r="C209" s="8">
        <v>1</v>
      </c>
      <c r="D209" s="8">
        <v>0</v>
      </c>
      <c r="E209" s="8">
        <v>0</v>
      </c>
      <c r="F209" s="21">
        <v>1</v>
      </c>
    </row>
    <row r="210" spans="2:6" s="1" customFormat="1" x14ac:dyDescent="0.3">
      <c r="B210" s="10" t="s">
        <v>9</v>
      </c>
      <c r="C210" s="8">
        <v>1</v>
      </c>
      <c r="D210" s="8">
        <v>0</v>
      </c>
      <c r="E210" s="8">
        <v>0</v>
      </c>
      <c r="F210" s="21">
        <v>1</v>
      </c>
    </row>
    <row r="211" spans="2:6" x14ac:dyDescent="0.3">
      <c r="B211" s="11" t="s">
        <v>30</v>
      </c>
      <c r="C211" s="12">
        <v>1</v>
      </c>
      <c r="D211" s="12">
        <v>0</v>
      </c>
      <c r="E211" s="12">
        <v>0</v>
      </c>
      <c r="F211" s="22">
        <v>1</v>
      </c>
    </row>
    <row r="212" spans="2:6" x14ac:dyDescent="0.3">
      <c r="B212" s="7" t="s">
        <v>1</v>
      </c>
      <c r="C212" s="8">
        <v>25</v>
      </c>
      <c r="D212" s="8">
        <v>26</v>
      </c>
      <c r="E212" s="8">
        <v>22</v>
      </c>
      <c r="F212" s="21">
        <v>73</v>
      </c>
    </row>
    <row r="213" spans="2:6" s="1" customFormat="1" x14ac:dyDescent="0.3">
      <c r="B213" s="7" t="s">
        <v>3</v>
      </c>
      <c r="C213" s="8">
        <v>5</v>
      </c>
      <c r="D213" s="8">
        <v>5</v>
      </c>
      <c r="E213" s="8">
        <v>8</v>
      </c>
      <c r="F213" s="21">
        <v>18</v>
      </c>
    </row>
    <row r="214" spans="2:6" s="1" customFormat="1" x14ac:dyDescent="0.3">
      <c r="B214" s="10" t="s">
        <v>4</v>
      </c>
      <c r="C214" s="8">
        <v>5</v>
      </c>
      <c r="D214" s="8">
        <v>3</v>
      </c>
      <c r="E214" s="8">
        <v>0</v>
      </c>
      <c r="F214" s="21">
        <v>8</v>
      </c>
    </row>
    <row r="215" spans="2:6" s="1" customFormat="1" ht="15" thickBot="1" x14ac:dyDescent="0.35">
      <c r="B215" s="29" t="s">
        <v>13</v>
      </c>
      <c r="C215" s="30">
        <v>0</v>
      </c>
      <c r="D215" s="30">
        <v>2</v>
      </c>
      <c r="E215" s="30">
        <v>8</v>
      </c>
      <c r="F215" s="31">
        <v>10</v>
      </c>
    </row>
    <row r="216" spans="2:6" x14ac:dyDescent="0.3">
      <c r="B216" s="17" t="s">
        <v>52</v>
      </c>
      <c r="C216" s="4">
        <f>C212/C208</f>
        <v>0.80645161290322576</v>
      </c>
      <c r="D216" s="4">
        <f t="shared" ref="D216:F216" si="30">D212/D208</f>
        <v>0.83870967741935487</v>
      </c>
      <c r="E216" s="4">
        <f t="shared" si="30"/>
        <v>0.73333333333333328</v>
      </c>
      <c r="F216" s="4">
        <f t="shared" si="30"/>
        <v>0.79347826086956519</v>
      </c>
    </row>
    <row r="217" spans="2:6" s="1" customFormat="1" ht="15" thickBot="1" x14ac:dyDescent="0.35">
      <c r="B217" s="18" t="s">
        <v>53</v>
      </c>
      <c r="C217" s="5">
        <f>C212/(C208-C214)</f>
        <v>0.96153846153846156</v>
      </c>
      <c r="D217" s="5">
        <f t="shared" ref="D217:F217" si="31">D212/(D208-D214)</f>
        <v>0.9285714285714286</v>
      </c>
      <c r="E217" s="5">
        <f t="shared" si="31"/>
        <v>0.73333333333333328</v>
      </c>
      <c r="F217" s="5">
        <f t="shared" si="31"/>
        <v>0.86904761904761907</v>
      </c>
    </row>
    <row r="218" spans="2:6" ht="15" thickBot="1" x14ac:dyDescent="0.35"/>
    <row r="219" spans="2:6" ht="15" thickBot="1" x14ac:dyDescent="0.35">
      <c r="B219" s="23" t="s">
        <v>43</v>
      </c>
      <c r="C219" s="24">
        <v>146</v>
      </c>
      <c r="D219" s="24">
        <v>133</v>
      </c>
      <c r="E219" s="24">
        <v>112</v>
      </c>
      <c r="F219" s="25">
        <v>391</v>
      </c>
    </row>
    <row r="220" spans="2:6" x14ac:dyDescent="0.3">
      <c r="B220" s="7" t="s">
        <v>23</v>
      </c>
      <c r="C220" s="8">
        <v>5</v>
      </c>
      <c r="D220" s="8">
        <v>4</v>
      </c>
      <c r="E220" s="8">
        <v>11</v>
      </c>
      <c r="F220" s="21">
        <v>20</v>
      </c>
    </row>
    <row r="221" spans="2:6" s="1" customFormat="1" x14ac:dyDescent="0.3">
      <c r="B221" s="10" t="s">
        <v>13</v>
      </c>
      <c r="C221" s="8">
        <v>5</v>
      </c>
      <c r="D221" s="8">
        <v>4</v>
      </c>
      <c r="E221" s="8">
        <v>11</v>
      </c>
      <c r="F221" s="21">
        <v>20</v>
      </c>
    </row>
    <row r="222" spans="2:6" x14ac:dyDescent="0.3">
      <c r="B222" s="7" t="s">
        <v>1</v>
      </c>
      <c r="C222" s="8">
        <v>110</v>
      </c>
      <c r="D222" s="8">
        <v>110</v>
      </c>
      <c r="E222" s="8">
        <v>46</v>
      </c>
      <c r="F222" s="21">
        <v>266</v>
      </c>
    </row>
    <row r="223" spans="2:6" x14ac:dyDescent="0.3">
      <c r="B223" s="7" t="s">
        <v>3</v>
      </c>
      <c r="C223" s="8">
        <v>31</v>
      </c>
      <c r="D223" s="8">
        <v>19</v>
      </c>
      <c r="E223" s="8">
        <v>55</v>
      </c>
      <c r="F223" s="21">
        <v>105</v>
      </c>
    </row>
    <row r="224" spans="2:6" s="1" customFormat="1" ht="15" thickBot="1" x14ac:dyDescent="0.35">
      <c r="B224" s="29" t="s">
        <v>13</v>
      </c>
      <c r="C224" s="30">
        <v>31</v>
      </c>
      <c r="D224" s="30">
        <v>19</v>
      </c>
      <c r="E224" s="30">
        <v>55</v>
      </c>
      <c r="F224" s="31">
        <v>105</v>
      </c>
    </row>
    <row r="225" spans="2:6" s="1" customFormat="1" x14ac:dyDescent="0.3">
      <c r="B225" s="17" t="s">
        <v>52</v>
      </c>
      <c r="C225" s="4">
        <f>C222/C219</f>
        <v>0.75342465753424659</v>
      </c>
      <c r="D225" s="4">
        <f t="shared" ref="D225:F225" si="32">D222/D219</f>
        <v>0.82706766917293228</v>
      </c>
      <c r="E225" s="4">
        <f t="shared" si="32"/>
        <v>0.4107142857142857</v>
      </c>
      <c r="F225" s="4">
        <f t="shared" si="32"/>
        <v>0.68030690537084404</v>
      </c>
    </row>
    <row r="226" spans="2:6" ht="15" thickBot="1" x14ac:dyDescent="0.35">
      <c r="B226" s="18" t="s">
        <v>53</v>
      </c>
      <c r="C226" s="5">
        <f>C222/(C219)</f>
        <v>0.75342465753424659</v>
      </c>
      <c r="D226" s="5">
        <f t="shared" ref="D226:F226" si="33">D222/(D219)</f>
        <v>0.82706766917293228</v>
      </c>
      <c r="E226" s="5">
        <f t="shared" si="33"/>
        <v>0.4107142857142857</v>
      </c>
      <c r="F226" s="5">
        <f t="shared" si="33"/>
        <v>0.68030690537084404</v>
      </c>
    </row>
    <row r="227" spans="2:6" ht="15" thickBot="1" x14ac:dyDescent="0.35"/>
    <row r="228" spans="2:6" ht="15" thickBot="1" x14ac:dyDescent="0.35">
      <c r="B228" s="23" t="s">
        <v>21</v>
      </c>
      <c r="C228" s="24">
        <v>89</v>
      </c>
      <c r="D228" s="24">
        <v>110</v>
      </c>
      <c r="E228" s="24">
        <v>120</v>
      </c>
      <c r="F228" s="25">
        <v>319</v>
      </c>
    </row>
    <row r="229" spans="2:6" x14ac:dyDescent="0.3">
      <c r="B229" s="7" t="s">
        <v>23</v>
      </c>
      <c r="C229" s="8">
        <v>0</v>
      </c>
      <c r="D229" s="8">
        <v>4</v>
      </c>
      <c r="E229" s="8">
        <v>3</v>
      </c>
      <c r="F229" s="21">
        <v>7</v>
      </c>
    </row>
    <row r="230" spans="2:6" s="1" customFormat="1" x14ac:dyDescent="0.3">
      <c r="B230" s="10" t="s">
        <v>13</v>
      </c>
      <c r="C230" s="8">
        <v>0</v>
      </c>
      <c r="D230" s="8">
        <v>4</v>
      </c>
      <c r="E230" s="8">
        <v>3</v>
      </c>
      <c r="F230" s="21">
        <v>7</v>
      </c>
    </row>
    <row r="231" spans="2:6" x14ac:dyDescent="0.3">
      <c r="B231" s="7" t="s">
        <v>1</v>
      </c>
      <c r="C231" s="8">
        <v>82</v>
      </c>
      <c r="D231" s="8">
        <v>59</v>
      </c>
      <c r="E231" s="8">
        <v>95</v>
      </c>
      <c r="F231" s="21">
        <v>236</v>
      </c>
    </row>
    <row r="232" spans="2:6" x14ac:dyDescent="0.3">
      <c r="B232" s="7" t="s">
        <v>3</v>
      </c>
      <c r="C232" s="8">
        <v>7</v>
      </c>
      <c r="D232" s="8">
        <v>47</v>
      </c>
      <c r="E232" s="8">
        <v>22</v>
      </c>
      <c r="F232" s="21">
        <v>76</v>
      </c>
    </row>
    <row r="233" spans="2:6" s="1" customFormat="1" x14ac:dyDescent="0.3">
      <c r="B233" s="10" t="s">
        <v>4</v>
      </c>
      <c r="C233" s="8">
        <v>2</v>
      </c>
      <c r="D233" s="8">
        <v>3</v>
      </c>
      <c r="E233" s="8">
        <v>3</v>
      </c>
      <c r="F233" s="21">
        <v>8</v>
      </c>
    </row>
    <row r="234" spans="2:6" x14ac:dyDescent="0.3">
      <c r="B234" s="10" t="s">
        <v>13</v>
      </c>
      <c r="C234" s="8">
        <v>0</v>
      </c>
      <c r="D234" s="8">
        <v>34</v>
      </c>
      <c r="E234" s="8">
        <v>5</v>
      </c>
      <c r="F234" s="21">
        <v>39</v>
      </c>
    </row>
    <row r="235" spans="2:6" x14ac:dyDescent="0.3">
      <c r="B235" s="10" t="s">
        <v>7</v>
      </c>
      <c r="C235" s="8">
        <v>5</v>
      </c>
      <c r="D235" s="8">
        <v>10</v>
      </c>
      <c r="E235" s="8">
        <v>13</v>
      </c>
      <c r="F235" s="21">
        <v>28</v>
      </c>
    </row>
    <row r="236" spans="2:6" s="1" customFormat="1" x14ac:dyDescent="0.3">
      <c r="B236" s="11" t="s">
        <v>30</v>
      </c>
      <c r="C236" s="12">
        <v>5</v>
      </c>
      <c r="D236" s="12">
        <v>10</v>
      </c>
      <c r="E236" s="12">
        <v>13</v>
      </c>
      <c r="F236" s="22">
        <v>28</v>
      </c>
    </row>
    <row r="237" spans="2:6" s="1" customFormat="1" x14ac:dyDescent="0.3">
      <c r="B237" s="10" t="s">
        <v>9</v>
      </c>
      <c r="C237" s="8">
        <v>0</v>
      </c>
      <c r="D237" s="8">
        <v>0</v>
      </c>
      <c r="E237" s="8">
        <v>1</v>
      </c>
      <c r="F237" s="21">
        <v>1</v>
      </c>
    </row>
    <row r="238" spans="2:6" ht="15" thickBot="1" x14ac:dyDescent="0.35">
      <c r="B238" s="11" t="s">
        <v>30</v>
      </c>
      <c r="C238" s="27">
        <v>0</v>
      </c>
      <c r="D238" s="27">
        <v>0</v>
      </c>
      <c r="E238" s="27">
        <v>1</v>
      </c>
      <c r="F238" s="28">
        <v>1</v>
      </c>
    </row>
    <row r="239" spans="2:6" x14ac:dyDescent="0.3">
      <c r="B239" s="17" t="s">
        <v>52</v>
      </c>
      <c r="C239" s="4">
        <f>C231/C228</f>
        <v>0.9213483146067416</v>
      </c>
      <c r="D239" s="4">
        <f t="shared" ref="D239:F239" si="34">D231/D228</f>
        <v>0.53636363636363638</v>
      </c>
      <c r="E239" s="4">
        <f t="shared" si="34"/>
        <v>0.79166666666666663</v>
      </c>
      <c r="F239" s="4">
        <f t="shared" si="34"/>
        <v>0.7398119122257053</v>
      </c>
    </row>
    <row r="240" spans="2:6" ht="15" thickBot="1" x14ac:dyDescent="0.35">
      <c r="B240" s="18" t="s">
        <v>53</v>
      </c>
      <c r="C240" s="5">
        <f>C231/(C228-C233)</f>
        <v>0.94252873563218387</v>
      </c>
      <c r="D240" s="5">
        <f t="shared" ref="D240:F240" si="35">D231/(D228-D233)</f>
        <v>0.55140186915887845</v>
      </c>
      <c r="E240" s="5">
        <f t="shared" si="35"/>
        <v>0.81196581196581197</v>
      </c>
      <c r="F240" s="5">
        <f t="shared" si="35"/>
        <v>0.7588424437299035</v>
      </c>
    </row>
    <row r="241" spans="2:6" s="1" customFormat="1" ht="15" thickBot="1" x14ac:dyDescent="0.35"/>
    <row r="242" spans="2:6" s="1" customFormat="1" ht="15" thickBot="1" x14ac:dyDescent="0.35">
      <c r="B242" s="23" t="s">
        <v>45</v>
      </c>
      <c r="C242" s="24"/>
      <c r="D242" s="24">
        <v>26</v>
      </c>
      <c r="E242" s="24">
        <v>48</v>
      </c>
      <c r="F242" s="25">
        <v>74</v>
      </c>
    </row>
    <row r="243" spans="2:6" s="1" customFormat="1" x14ac:dyDescent="0.3">
      <c r="B243" s="7" t="s">
        <v>23</v>
      </c>
      <c r="C243" s="8"/>
      <c r="D243" s="8">
        <v>1</v>
      </c>
      <c r="E243" s="8">
        <v>0</v>
      </c>
      <c r="F243" s="21">
        <v>1</v>
      </c>
    </row>
    <row r="244" spans="2:6" x14ac:dyDescent="0.3">
      <c r="B244" s="10" t="s">
        <v>13</v>
      </c>
      <c r="C244" s="8"/>
      <c r="D244" s="8">
        <v>1</v>
      </c>
      <c r="E244" s="8">
        <v>0</v>
      </c>
      <c r="F244" s="21">
        <v>1</v>
      </c>
    </row>
    <row r="245" spans="2:6" x14ac:dyDescent="0.3">
      <c r="B245" s="7" t="s">
        <v>1</v>
      </c>
      <c r="C245" s="8"/>
      <c r="D245" s="8">
        <v>8</v>
      </c>
      <c r="E245" s="8">
        <v>11</v>
      </c>
      <c r="F245" s="21">
        <v>19</v>
      </c>
    </row>
    <row r="246" spans="2:6" x14ac:dyDescent="0.3">
      <c r="B246" s="7" t="s">
        <v>3</v>
      </c>
      <c r="C246" s="8"/>
      <c r="D246" s="8">
        <v>17</v>
      </c>
      <c r="E246" s="8">
        <v>37</v>
      </c>
      <c r="F246" s="21">
        <v>54</v>
      </c>
    </row>
    <row r="247" spans="2:6" s="1" customFormat="1" ht="15" thickBot="1" x14ac:dyDescent="0.35">
      <c r="B247" s="29" t="s">
        <v>13</v>
      </c>
      <c r="C247" s="30"/>
      <c r="D247" s="30">
        <v>17</v>
      </c>
      <c r="E247" s="30">
        <v>37</v>
      </c>
      <c r="F247" s="31">
        <v>54</v>
      </c>
    </row>
    <row r="248" spans="2:6" x14ac:dyDescent="0.3">
      <c r="B248" s="17" t="s">
        <v>52</v>
      </c>
      <c r="C248" s="4"/>
      <c r="D248" s="4">
        <f t="shared" ref="D248:F248" si="36">D245/D242</f>
        <v>0.30769230769230771</v>
      </c>
      <c r="E248" s="4">
        <f t="shared" si="36"/>
        <v>0.22916666666666666</v>
      </c>
      <c r="F248" s="4">
        <f t="shared" si="36"/>
        <v>0.25675675675675674</v>
      </c>
    </row>
    <row r="249" spans="2:6" ht="15" thickBot="1" x14ac:dyDescent="0.35">
      <c r="B249" s="18" t="s">
        <v>53</v>
      </c>
      <c r="C249" s="5"/>
      <c r="D249" s="5">
        <f t="shared" ref="D249:F249" si="37">D245/(D242)</f>
        <v>0.30769230769230771</v>
      </c>
      <c r="E249" s="5">
        <f t="shared" si="37"/>
        <v>0.22916666666666666</v>
      </c>
      <c r="F249" s="5">
        <f t="shared" si="37"/>
        <v>0.25675675675675674</v>
      </c>
    </row>
    <row r="250" spans="2:6" s="1" customFormat="1" ht="15" thickBot="1" x14ac:dyDescent="0.35"/>
    <row r="251" spans="2:6" s="1" customFormat="1" ht="15" thickBot="1" x14ac:dyDescent="0.35">
      <c r="B251" s="23" t="s">
        <v>41</v>
      </c>
      <c r="C251" s="24">
        <v>100</v>
      </c>
      <c r="D251" s="24">
        <v>86</v>
      </c>
      <c r="E251" s="24">
        <v>68</v>
      </c>
      <c r="F251" s="25">
        <v>254</v>
      </c>
    </row>
    <row r="252" spans="2:6" s="1" customFormat="1" x14ac:dyDescent="0.3">
      <c r="B252" s="7" t="s">
        <v>23</v>
      </c>
      <c r="C252" s="8">
        <v>1</v>
      </c>
      <c r="D252" s="8">
        <v>0</v>
      </c>
      <c r="E252" s="8">
        <v>0</v>
      </c>
      <c r="F252" s="21">
        <v>1</v>
      </c>
    </row>
    <row r="253" spans="2:6" x14ac:dyDescent="0.3">
      <c r="B253" s="10" t="s">
        <v>9</v>
      </c>
      <c r="C253" s="8">
        <v>1</v>
      </c>
      <c r="D253" s="8">
        <v>0</v>
      </c>
      <c r="E253" s="8">
        <v>0</v>
      </c>
      <c r="F253" s="21">
        <v>1</v>
      </c>
    </row>
    <row r="254" spans="2:6" s="1" customFormat="1" x14ac:dyDescent="0.3">
      <c r="B254" s="11" t="s">
        <v>30</v>
      </c>
      <c r="C254" s="12">
        <v>1</v>
      </c>
      <c r="D254" s="12">
        <v>0</v>
      </c>
      <c r="E254" s="12">
        <v>0</v>
      </c>
      <c r="F254" s="22">
        <v>1</v>
      </c>
    </row>
    <row r="255" spans="2:6" x14ac:dyDescent="0.3">
      <c r="B255" s="7" t="s">
        <v>1</v>
      </c>
      <c r="C255" s="8">
        <v>66</v>
      </c>
      <c r="D255" s="8">
        <v>69</v>
      </c>
      <c r="E255" s="8">
        <v>53</v>
      </c>
      <c r="F255" s="21">
        <v>188</v>
      </c>
    </row>
    <row r="256" spans="2:6" x14ac:dyDescent="0.3">
      <c r="B256" s="7" t="s">
        <v>3</v>
      </c>
      <c r="C256" s="8">
        <v>33</v>
      </c>
      <c r="D256" s="8">
        <v>17</v>
      </c>
      <c r="E256" s="8">
        <v>15</v>
      </c>
      <c r="F256" s="21">
        <v>65</v>
      </c>
    </row>
    <row r="257" spans="2:6" x14ac:dyDescent="0.3">
      <c r="B257" s="10" t="s">
        <v>29</v>
      </c>
      <c r="C257" s="8">
        <v>4</v>
      </c>
      <c r="D257" s="8">
        <v>1</v>
      </c>
      <c r="E257" s="8">
        <v>1</v>
      </c>
      <c r="F257" s="21">
        <v>6</v>
      </c>
    </row>
    <row r="258" spans="2:6" s="1" customFormat="1" x14ac:dyDescent="0.3">
      <c r="B258" s="10" t="s">
        <v>4</v>
      </c>
      <c r="C258" s="8">
        <v>6</v>
      </c>
      <c r="D258" s="8">
        <v>2</v>
      </c>
      <c r="E258" s="8">
        <v>2</v>
      </c>
      <c r="F258" s="21">
        <v>10</v>
      </c>
    </row>
    <row r="259" spans="2:6" s="1" customFormat="1" x14ac:dyDescent="0.3">
      <c r="B259" s="10" t="s">
        <v>7</v>
      </c>
      <c r="C259" s="8">
        <v>10</v>
      </c>
      <c r="D259" s="8">
        <v>3</v>
      </c>
      <c r="E259" s="8">
        <v>4</v>
      </c>
      <c r="F259" s="21">
        <v>17</v>
      </c>
    </row>
    <row r="260" spans="2:6" x14ac:dyDescent="0.3">
      <c r="B260" s="11" t="s">
        <v>28</v>
      </c>
      <c r="C260" s="12">
        <v>2</v>
      </c>
      <c r="D260" s="12">
        <v>0</v>
      </c>
      <c r="E260" s="12">
        <v>0</v>
      </c>
      <c r="F260" s="22">
        <v>2</v>
      </c>
    </row>
    <row r="261" spans="2:6" x14ac:dyDescent="0.3">
      <c r="B261" s="11" t="s">
        <v>30</v>
      </c>
      <c r="C261" s="12">
        <v>8</v>
      </c>
      <c r="D261" s="12">
        <v>3</v>
      </c>
      <c r="E261" s="12">
        <v>4</v>
      </c>
      <c r="F261" s="22">
        <v>15</v>
      </c>
    </row>
    <row r="262" spans="2:6" x14ac:dyDescent="0.3">
      <c r="B262" s="10" t="s">
        <v>31</v>
      </c>
      <c r="C262" s="8">
        <v>9</v>
      </c>
      <c r="D262" s="8">
        <v>6</v>
      </c>
      <c r="E262" s="8">
        <v>4</v>
      </c>
      <c r="F262" s="21">
        <v>19</v>
      </c>
    </row>
    <row r="263" spans="2:6" s="1" customFormat="1" x14ac:dyDescent="0.3">
      <c r="B263" s="10" t="s">
        <v>9</v>
      </c>
      <c r="C263" s="8">
        <v>4</v>
      </c>
      <c r="D263" s="8">
        <v>5</v>
      </c>
      <c r="E263" s="8">
        <v>4</v>
      </c>
      <c r="F263" s="21">
        <v>13</v>
      </c>
    </row>
    <row r="264" spans="2:6" s="1" customFormat="1" x14ac:dyDescent="0.3">
      <c r="B264" s="11" t="s">
        <v>28</v>
      </c>
      <c r="C264" s="12">
        <v>0</v>
      </c>
      <c r="D264" s="12">
        <v>0</v>
      </c>
      <c r="E264" s="12">
        <v>1</v>
      </c>
      <c r="F264" s="22">
        <v>1</v>
      </c>
    </row>
    <row r="265" spans="2:6" ht="15" thickBot="1" x14ac:dyDescent="0.35">
      <c r="B265" s="26" t="s">
        <v>30</v>
      </c>
      <c r="C265" s="27">
        <v>4</v>
      </c>
      <c r="D265" s="27">
        <v>5</v>
      </c>
      <c r="E265" s="27">
        <v>3</v>
      </c>
      <c r="F265" s="28">
        <v>12</v>
      </c>
    </row>
    <row r="266" spans="2:6" s="1" customFormat="1" x14ac:dyDescent="0.3">
      <c r="B266" s="17" t="s">
        <v>52</v>
      </c>
      <c r="C266" s="4">
        <f>C255/C251</f>
        <v>0.66</v>
      </c>
      <c r="D266" s="4">
        <f t="shared" ref="D266:F266" si="38">D255/D251</f>
        <v>0.80232558139534882</v>
      </c>
      <c r="E266" s="4">
        <f t="shared" si="38"/>
        <v>0.77941176470588236</v>
      </c>
      <c r="F266" s="4">
        <f t="shared" si="38"/>
        <v>0.74015748031496065</v>
      </c>
    </row>
    <row r="267" spans="2:6" ht="15" thickBot="1" x14ac:dyDescent="0.35">
      <c r="B267" s="18" t="s">
        <v>53</v>
      </c>
      <c r="C267" s="5">
        <f>C255/(C251-C257-C258-C260-C262-C264)</f>
        <v>0.83544303797468356</v>
      </c>
      <c r="D267" s="5">
        <f t="shared" ref="D267:F267" si="39">D255/(D251-D257-D258-D260-D262-D264)</f>
        <v>0.89610389610389607</v>
      </c>
      <c r="E267" s="5">
        <f t="shared" si="39"/>
        <v>0.8833333333333333</v>
      </c>
      <c r="F267" s="5">
        <f t="shared" si="39"/>
        <v>0.87037037037037035</v>
      </c>
    </row>
    <row r="268" spans="2:6" ht="15" thickBot="1" x14ac:dyDescent="0.35"/>
    <row r="269" spans="2:6" ht="15" thickBot="1" x14ac:dyDescent="0.35">
      <c r="B269" s="23" t="s">
        <v>5</v>
      </c>
      <c r="C269" s="24">
        <v>123</v>
      </c>
      <c r="D269" s="24">
        <v>124</v>
      </c>
      <c r="E269" s="24">
        <v>120</v>
      </c>
      <c r="F269" s="25">
        <v>367</v>
      </c>
    </row>
    <row r="270" spans="2:6" x14ac:dyDescent="0.3">
      <c r="B270" s="7" t="s">
        <v>23</v>
      </c>
      <c r="C270" s="8">
        <v>4</v>
      </c>
      <c r="D270" s="8">
        <v>8</v>
      </c>
      <c r="E270" s="8">
        <v>1</v>
      </c>
      <c r="F270" s="21">
        <v>13</v>
      </c>
    </row>
    <row r="271" spans="2:6" s="1" customFormat="1" x14ac:dyDescent="0.3">
      <c r="B271" s="10" t="s">
        <v>13</v>
      </c>
      <c r="C271" s="8">
        <v>4</v>
      </c>
      <c r="D271" s="8">
        <v>8</v>
      </c>
      <c r="E271" s="8">
        <v>1</v>
      </c>
      <c r="F271" s="21">
        <v>13</v>
      </c>
    </row>
    <row r="272" spans="2:6" s="1" customFormat="1" x14ac:dyDescent="0.3">
      <c r="B272" s="7" t="s">
        <v>1</v>
      </c>
      <c r="C272" s="8">
        <v>82</v>
      </c>
      <c r="D272" s="8">
        <v>79</v>
      </c>
      <c r="E272" s="8">
        <v>89</v>
      </c>
      <c r="F272" s="21">
        <v>250</v>
      </c>
    </row>
    <row r="273" spans="2:6" s="1" customFormat="1" x14ac:dyDescent="0.3">
      <c r="B273" s="7" t="s">
        <v>3</v>
      </c>
      <c r="C273" s="8">
        <v>37</v>
      </c>
      <c r="D273" s="8">
        <v>37</v>
      </c>
      <c r="E273" s="8">
        <v>30</v>
      </c>
      <c r="F273" s="21">
        <v>104</v>
      </c>
    </row>
    <row r="274" spans="2:6" x14ac:dyDescent="0.3">
      <c r="B274" s="10" t="s">
        <v>4</v>
      </c>
      <c r="C274" s="8">
        <v>2</v>
      </c>
      <c r="D274" s="8">
        <v>3</v>
      </c>
      <c r="E274" s="8">
        <v>2</v>
      </c>
      <c r="F274" s="21">
        <v>7</v>
      </c>
    </row>
    <row r="275" spans="2:6" x14ac:dyDescent="0.3">
      <c r="B275" s="10" t="s">
        <v>13</v>
      </c>
      <c r="C275" s="8">
        <v>27</v>
      </c>
      <c r="D275" s="8">
        <v>21</v>
      </c>
      <c r="E275" s="8">
        <v>20</v>
      </c>
      <c r="F275" s="21">
        <v>68</v>
      </c>
    </row>
    <row r="276" spans="2:6" x14ac:dyDescent="0.3">
      <c r="B276" s="10" t="s">
        <v>7</v>
      </c>
      <c r="C276" s="8">
        <v>8</v>
      </c>
      <c r="D276" s="8">
        <v>12</v>
      </c>
      <c r="E276" s="8">
        <v>8</v>
      </c>
      <c r="F276" s="21">
        <v>28</v>
      </c>
    </row>
    <row r="277" spans="2:6" s="1" customFormat="1" x14ac:dyDescent="0.3">
      <c r="B277" s="11" t="s">
        <v>30</v>
      </c>
      <c r="C277" s="12">
        <v>8</v>
      </c>
      <c r="D277" s="12">
        <v>12</v>
      </c>
      <c r="E277" s="12">
        <v>8</v>
      </c>
      <c r="F277" s="22">
        <v>28</v>
      </c>
    </row>
    <row r="278" spans="2:6" s="1" customFormat="1" x14ac:dyDescent="0.3">
      <c r="B278" s="10" t="s">
        <v>9</v>
      </c>
      <c r="C278" s="8">
        <v>0</v>
      </c>
      <c r="D278" s="8">
        <v>1</v>
      </c>
      <c r="E278" s="8">
        <v>0</v>
      </c>
      <c r="F278" s="21">
        <v>1</v>
      </c>
    </row>
    <row r="279" spans="2:6" ht="15" thickBot="1" x14ac:dyDescent="0.35">
      <c r="B279" s="11" t="s">
        <v>30</v>
      </c>
      <c r="C279" s="27">
        <v>0</v>
      </c>
      <c r="D279" s="27">
        <v>1</v>
      </c>
      <c r="E279" s="27">
        <v>0</v>
      </c>
      <c r="F279" s="28">
        <v>1</v>
      </c>
    </row>
    <row r="280" spans="2:6" x14ac:dyDescent="0.3">
      <c r="B280" s="17" t="s">
        <v>52</v>
      </c>
      <c r="C280" s="4">
        <f>C272/C269</f>
        <v>0.66666666666666663</v>
      </c>
      <c r="D280" s="4">
        <f t="shared" ref="D280:F280" si="40">D272/D269</f>
        <v>0.63709677419354838</v>
      </c>
      <c r="E280" s="4">
        <f t="shared" si="40"/>
        <v>0.7416666666666667</v>
      </c>
      <c r="F280" s="4">
        <f t="shared" si="40"/>
        <v>0.68119891008174382</v>
      </c>
    </row>
    <row r="281" spans="2:6" ht="15" thickBot="1" x14ac:dyDescent="0.35">
      <c r="B281" s="18" t="s">
        <v>53</v>
      </c>
      <c r="C281" s="5">
        <f>C272/(C269-C274)</f>
        <v>0.6776859504132231</v>
      </c>
      <c r="D281" s="5">
        <f t="shared" ref="D281:F281" si="41">D272/(D269-D274)</f>
        <v>0.65289256198347112</v>
      </c>
      <c r="E281" s="5">
        <f t="shared" si="41"/>
        <v>0.75423728813559321</v>
      </c>
      <c r="F281" s="5">
        <f t="shared" si="41"/>
        <v>0.69444444444444442</v>
      </c>
    </row>
    <row r="282" spans="2:6" s="1" customFormat="1" ht="15" thickBot="1" x14ac:dyDescent="0.35"/>
    <row r="283" spans="2:6" s="1" customFormat="1" ht="15" thickBot="1" x14ac:dyDescent="0.35">
      <c r="B283" s="23" t="s">
        <v>20</v>
      </c>
      <c r="C283" s="24">
        <v>30</v>
      </c>
      <c r="D283" s="24">
        <v>31</v>
      </c>
      <c r="E283" s="24">
        <v>30</v>
      </c>
      <c r="F283" s="25">
        <v>91</v>
      </c>
    </row>
    <row r="284" spans="2:6" s="1" customFormat="1" x14ac:dyDescent="0.3">
      <c r="B284" s="7" t="s">
        <v>23</v>
      </c>
      <c r="C284" s="8">
        <v>0</v>
      </c>
      <c r="D284" s="8">
        <v>0</v>
      </c>
      <c r="E284" s="8">
        <v>2</v>
      </c>
      <c r="F284" s="21">
        <v>2</v>
      </c>
    </row>
    <row r="285" spans="2:6" x14ac:dyDescent="0.3">
      <c r="B285" s="10" t="s">
        <v>13</v>
      </c>
      <c r="C285" s="8">
        <v>0</v>
      </c>
      <c r="D285" s="8">
        <v>0</v>
      </c>
      <c r="E285" s="8">
        <v>2</v>
      </c>
      <c r="F285" s="21">
        <v>2</v>
      </c>
    </row>
    <row r="286" spans="2:6" x14ac:dyDescent="0.3">
      <c r="B286" s="7" t="s">
        <v>1</v>
      </c>
      <c r="C286" s="8">
        <v>16</v>
      </c>
      <c r="D286" s="8">
        <v>14</v>
      </c>
      <c r="E286" s="8">
        <v>13</v>
      </c>
      <c r="F286" s="21">
        <v>43</v>
      </c>
    </row>
    <row r="287" spans="2:6" x14ac:dyDescent="0.3">
      <c r="B287" s="7" t="s">
        <v>3</v>
      </c>
      <c r="C287" s="8">
        <v>14</v>
      </c>
      <c r="D287" s="8">
        <v>17</v>
      </c>
      <c r="E287" s="8">
        <v>15</v>
      </c>
      <c r="F287" s="21">
        <v>46</v>
      </c>
    </row>
    <row r="288" spans="2:6" x14ac:dyDescent="0.3">
      <c r="B288" s="10" t="s">
        <v>4</v>
      </c>
      <c r="C288" s="8">
        <v>14</v>
      </c>
      <c r="D288" s="8">
        <v>0</v>
      </c>
      <c r="E288" s="8">
        <v>14</v>
      </c>
      <c r="F288" s="21">
        <v>28</v>
      </c>
    </row>
    <row r="289" spans="2:6" s="1" customFormat="1" ht="15" thickBot="1" x14ac:dyDescent="0.35">
      <c r="B289" s="29" t="s">
        <v>13</v>
      </c>
      <c r="C289" s="30">
        <v>0</v>
      </c>
      <c r="D289" s="30">
        <v>17</v>
      </c>
      <c r="E289" s="30">
        <v>1</v>
      </c>
      <c r="F289" s="31">
        <v>18</v>
      </c>
    </row>
    <row r="290" spans="2:6" s="1" customFormat="1" x14ac:dyDescent="0.3">
      <c r="B290" s="17" t="s">
        <v>52</v>
      </c>
      <c r="C290" s="4">
        <f>C286/C283</f>
        <v>0.53333333333333333</v>
      </c>
      <c r="D290" s="4">
        <f t="shared" ref="D290:F290" si="42">D286/D283</f>
        <v>0.45161290322580644</v>
      </c>
      <c r="E290" s="4">
        <f t="shared" si="42"/>
        <v>0.43333333333333335</v>
      </c>
      <c r="F290" s="4">
        <f t="shared" si="42"/>
        <v>0.47252747252747251</v>
      </c>
    </row>
    <row r="291" spans="2:6" ht="15" thickBot="1" x14ac:dyDescent="0.35">
      <c r="B291" s="18" t="s">
        <v>53</v>
      </c>
      <c r="C291" s="5">
        <f>C286/(C283-C288)</f>
        <v>1</v>
      </c>
      <c r="D291" s="5">
        <f t="shared" ref="D291:F291" si="43">D286/(D283-D288)</f>
        <v>0.45161290322580644</v>
      </c>
      <c r="E291" s="5">
        <f t="shared" si="43"/>
        <v>0.8125</v>
      </c>
      <c r="F291" s="5">
        <f t="shared" si="43"/>
        <v>0.68253968253968256</v>
      </c>
    </row>
    <row r="292" spans="2:6" s="1" customFormat="1" ht="15" thickBot="1" x14ac:dyDescent="0.35"/>
    <row r="293" spans="2:6" ht="15" thickBot="1" x14ac:dyDescent="0.35">
      <c r="B293" s="23" t="s">
        <v>26</v>
      </c>
      <c r="C293" s="24"/>
      <c r="D293" s="24"/>
      <c r="E293" s="24">
        <v>2</v>
      </c>
      <c r="F293" s="25">
        <v>2</v>
      </c>
    </row>
    <row r="294" spans="2:6" ht="15" thickBot="1" x14ac:dyDescent="0.35">
      <c r="B294" s="7" t="s">
        <v>1</v>
      </c>
      <c r="C294" s="8"/>
      <c r="D294" s="8"/>
      <c r="E294" s="8">
        <v>2</v>
      </c>
      <c r="F294" s="21">
        <v>2</v>
      </c>
    </row>
    <row r="295" spans="2:6" x14ac:dyDescent="0.3">
      <c r="B295" s="17" t="s">
        <v>52</v>
      </c>
      <c r="C295" s="4"/>
      <c r="D295" s="32"/>
      <c r="E295" s="4">
        <f>E294/E293</f>
        <v>1</v>
      </c>
      <c r="F295" s="4">
        <f>F294/F293</f>
        <v>1</v>
      </c>
    </row>
    <row r="296" spans="2:6" ht="15" thickBot="1" x14ac:dyDescent="0.35">
      <c r="B296" s="18" t="s">
        <v>53</v>
      </c>
      <c r="C296" s="5"/>
      <c r="D296" s="33"/>
      <c r="E296" s="5">
        <f>E294/E293</f>
        <v>1</v>
      </c>
      <c r="F296" s="5">
        <f>F294/F293</f>
        <v>1</v>
      </c>
    </row>
    <row r="297" spans="2:6" ht="15" thickBot="1" x14ac:dyDescent="0.35"/>
    <row r="298" spans="2:6" ht="15" thickBot="1" x14ac:dyDescent="0.35">
      <c r="B298" s="23" t="s">
        <v>15</v>
      </c>
      <c r="C298" s="24">
        <v>79</v>
      </c>
      <c r="D298" s="24">
        <v>80</v>
      </c>
      <c r="E298" s="24">
        <v>69</v>
      </c>
      <c r="F298" s="25">
        <v>228</v>
      </c>
    </row>
    <row r="299" spans="2:6" x14ac:dyDescent="0.3">
      <c r="B299" s="7" t="s">
        <v>23</v>
      </c>
      <c r="C299" s="8">
        <v>2</v>
      </c>
      <c r="D299" s="8">
        <v>2</v>
      </c>
      <c r="E299" s="8">
        <v>0</v>
      </c>
      <c r="F299" s="21">
        <v>4</v>
      </c>
    </row>
    <row r="300" spans="2:6" x14ac:dyDescent="0.3">
      <c r="B300" s="10" t="s">
        <v>13</v>
      </c>
      <c r="C300" s="8">
        <v>2</v>
      </c>
      <c r="D300" s="8">
        <v>2</v>
      </c>
      <c r="E300" s="8">
        <v>0</v>
      </c>
      <c r="F300" s="21">
        <v>4</v>
      </c>
    </row>
    <row r="301" spans="2:6" x14ac:dyDescent="0.3">
      <c r="B301" s="7" t="s">
        <v>1</v>
      </c>
      <c r="C301" s="8">
        <v>62</v>
      </c>
      <c r="D301" s="8">
        <v>40</v>
      </c>
      <c r="E301" s="8">
        <v>62</v>
      </c>
      <c r="F301" s="21">
        <v>164</v>
      </c>
    </row>
    <row r="302" spans="2:6" x14ac:dyDescent="0.3">
      <c r="B302" s="7" t="s">
        <v>3</v>
      </c>
      <c r="C302" s="8">
        <v>15</v>
      </c>
      <c r="D302" s="8">
        <v>38</v>
      </c>
      <c r="E302" s="8">
        <v>7</v>
      </c>
      <c r="F302" s="21">
        <v>60</v>
      </c>
    </row>
    <row r="303" spans="2:6" ht="15" thickBot="1" x14ac:dyDescent="0.35">
      <c r="B303" s="10" t="s">
        <v>13</v>
      </c>
      <c r="C303" s="8">
        <v>15</v>
      </c>
      <c r="D303" s="8">
        <v>38</v>
      </c>
      <c r="E303" s="8">
        <v>7</v>
      </c>
      <c r="F303" s="21">
        <v>60</v>
      </c>
    </row>
    <row r="304" spans="2:6" x14ac:dyDescent="0.3">
      <c r="B304" s="17" t="s">
        <v>52</v>
      </c>
      <c r="C304" s="4">
        <f>C301/C298</f>
        <v>0.78481012658227844</v>
      </c>
      <c r="D304" s="4">
        <f t="shared" ref="D304:F304" si="44">D301/D298</f>
        <v>0.5</v>
      </c>
      <c r="E304" s="4">
        <f t="shared" si="44"/>
        <v>0.89855072463768115</v>
      </c>
      <c r="F304" s="4">
        <f t="shared" si="44"/>
        <v>0.7192982456140351</v>
      </c>
    </row>
    <row r="305" spans="2:6" ht="15" thickBot="1" x14ac:dyDescent="0.35">
      <c r="B305" s="18" t="s">
        <v>53</v>
      </c>
      <c r="C305" s="5">
        <f>C301/(C298)</f>
        <v>0.78481012658227844</v>
      </c>
      <c r="D305" s="5">
        <f t="shared" ref="D305:F305" si="45">D301/(D298)</f>
        <v>0.5</v>
      </c>
      <c r="E305" s="5">
        <f t="shared" si="45"/>
        <v>0.89855072463768115</v>
      </c>
      <c r="F305" s="5">
        <f t="shared" si="45"/>
        <v>0.7192982456140351</v>
      </c>
    </row>
    <row r="306" spans="2:6" ht="15" thickBot="1" x14ac:dyDescent="0.35"/>
    <row r="307" spans="2:6" ht="15" thickBot="1" x14ac:dyDescent="0.35">
      <c r="B307" s="23" t="s">
        <v>6</v>
      </c>
      <c r="C307" s="24">
        <v>145</v>
      </c>
      <c r="D307" s="24">
        <v>145</v>
      </c>
      <c r="E307" s="24">
        <v>141</v>
      </c>
      <c r="F307" s="25">
        <v>431</v>
      </c>
    </row>
    <row r="308" spans="2:6" x14ac:dyDescent="0.3">
      <c r="B308" s="7" t="s">
        <v>23</v>
      </c>
      <c r="C308" s="8">
        <v>0</v>
      </c>
      <c r="D308" s="8">
        <v>8</v>
      </c>
      <c r="E308" s="8">
        <v>0</v>
      </c>
      <c r="F308" s="21">
        <v>8</v>
      </c>
    </row>
    <row r="309" spans="2:6" x14ac:dyDescent="0.3">
      <c r="B309" s="10" t="s">
        <v>13</v>
      </c>
      <c r="C309" s="8">
        <v>0</v>
      </c>
      <c r="D309" s="8">
        <v>5</v>
      </c>
      <c r="E309" s="8">
        <v>0</v>
      </c>
      <c r="F309" s="21">
        <v>5</v>
      </c>
    </row>
    <row r="310" spans="2:6" x14ac:dyDescent="0.3">
      <c r="B310" s="10" t="s">
        <v>7</v>
      </c>
      <c r="C310" s="8">
        <v>0</v>
      </c>
      <c r="D310" s="8">
        <v>3</v>
      </c>
      <c r="E310" s="8">
        <v>0</v>
      </c>
      <c r="F310" s="21">
        <v>3</v>
      </c>
    </row>
    <row r="311" spans="2:6" x14ac:dyDescent="0.3">
      <c r="B311" s="11" t="s">
        <v>30</v>
      </c>
      <c r="C311" s="12">
        <v>0</v>
      </c>
      <c r="D311" s="12">
        <v>3</v>
      </c>
      <c r="E311" s="12">
        <v>0</v>
      </c>
      <c r="F311" s="22">
        <v>3</v>
      </c>
    </row>
    <row r="312" spans="2:6" x14ac:dyDescent="0.3">
      <c r="B312" s="7" t="s">
        <v>1</v>
      </c>
      <c r="C312" s="8">
        <v>125</v>
      </c>
      <c r="D312" s="8">
        <v>108</v>
      </c>
      <c r="E312" s="8">
        <v>128</v>
      </c>
      <c r="F312" s="21">
        <v>361</v>
      </c>
    </row>
    <row r="313" spans="2:6" x14ac:dyDescent="0.3">
      <c r="B313" s="7" t="s">
        <v>3</v>
      </c>
      <c r="C313" s="8">
        <v>20</v>
      </c>
      <c r="D313" s="8">
        <v>29</v>
      </c>
      <c r="E313" s="8">
        <v>13</v>
      </c>
      <c r="F313" s="21">
        <v>62</v>
      </c>
    </row>
    <row r="314" spans="2:6" x14ac:dyDescent="0.3">
      <c r="B314" s="10" t="s">
        <v>4</v>
      </c>
      <c r="C314" s="8">
        <v>4</v>
      </c>
      <c r="D314" s="8">
        <v>9</v>
      </c>
      <c r="E314" s="8">
        <v>3</v>
      </c>
      <c r="F314" s="21">
        <v>16</v>
      </c>
    </row>
    <row r="315" spans="2:6" x14ac:dyDescent="0.3">
      <c r="B315" s="10" t="s">
        <v>13</v>
      </c>
      <c r="C315" s="8">
        <v>6</v>
      </c>
      <c r="D315" s="8">
        <v>4</v>
      </c>
      <c r="E315" s="8">
        <v>5</v>
      </c>
      <c r="F315" s="21">
        <v>15</v>
      </c>
    </row>
    <row r="316" spans="2:6" x14ac:dyDescent="0.3">
      <c r="B316" s="10" t="s">
        <v>7</v>
      </c>
      <c r="C316" s="8">
        <v>10</v>
      </c>
      <c r="D316" s="8">
        <v>16</v>
      </c>
      <c r="E316" s="8">
        <v>5</v>
      </c>
      <c r="F316" s="21">
        <v>31</v>
      </c>
    </row>
    <row r="317" spans="2:6" ht="15" thickBot="1" x14ac:dyDescent="0.35">
      <c r="B317" s="11" t="s">
        <v>30</v>
      </c>
      <c r="C317" s="12">
        <v>10</v>
      </c>
      <c r="D317" s="12">
        <v>16</v>
      </c>
      <c r="E317" s="12">
        <v>5</v>
      </c>
      <c r="F317" s="22">
        <v>31</v>
      </c>
    </row>
    <row r="318" spans="2:6" x14ac:dyDescent="0.3">
      <c r="B318" s="17" t="s">
        <v>52</v>
      </c>
      <c r="C318" s="4">
        <f>C312/C307</f>
        <v>0.86206896551724133</v>
      </c>
      <c r="D318" s="4">
        <f t="shared" ref="D318:F318" si="46">D312/D307</f>
        <v>0.7448275862068966</v>
      </c>
      <c r="E318" s="4">
        <f t="shared" si="46"/>
        <v>0.90780141843971629</v>
      </c>
      <c r="F318" s="4">
        <f t="shared" si="46"/>
        <v>0.83758700696055688</v>
      </c>
    </row>
    <row r="319" spans="2:6" ht="15" thickBot="1" x14ac:dyDescent="0.35">
      <c r="B319" s="18" t="s">
        <v>53</v>
      </c>
      <c r="C319" s="5">
        <f>C312/(C307-C314)</f>
        <v>0.88652482269503541</v>
      </c>
      <c r="D319" s="5">
        <f t="shared" ref="D319:F319" si="47">D312/(D307-D314)</f>
        <v>0.79411764705882348</v>
      </c>
      <c r="E319" s="5">
        <f t="shared" si="47"/>
        <v>0.92753623188405798</v>
      </c>
      <c r="F319" s="5">
        <f t="shared" si="47"/>
        <v>0.86987951807228914</v>
      </c>
    </row>
    <row r="320" spans="2:6" ht="15" thickBot="1" x14ac:dyDescent="0.35"/>
    <row r="321" spans="2:6" ht="15" thickBot="1" x14ac:dyDescent="0.35">
      <c r="B321" s="23" t="s">
        <v>47</v>
      </c>
      <c r="C321" s="24">
        <v>185</v>
      </c>
      <c r="D321" s="24">
        <v>186</v>
      </c>
      <c r="E321" s="24">
        <v>180</v>
      </c>
      <c r="F321" s="25">
        <v>551</v>
      </c>
    </row>
    <row r="322" spans="2:6" x14ac:dyDescent="0.3">
      <c r="B322" s="7" t="s">
        <v>23</v>
      </c>
      <c r="C322" s="8">
        <v>0</v>
      </c>
      <c r="D322" s="8">
        <v>8</v>
      </c>
      <c r="E322" s="8">
        <v>5</v>
      </c>
      <c r="F322" s="21">
        <v>13</v>
      </c>
    </row>
    <row r="323" spans="2:6" x14ac:dyDescent="0.3">
      <c r="B323" s="10" t="s">
        <v>13</v>
      </c>
      <c r="C323" s="8">
        <v>0</v>
      </c>
      <c r="D323" s="8">
        <v>8</v>
      </c>
      <c r="E323" s="8">
        <v>5</v>
      </c>
      <c r="F323" s="21">
        <v>13</v>
      </c>
    </row>
    <row r="324" spans="2:6" x14ac:dyDescent="0.3">
      <c r="B324" s="7" t="s">
        <v>1</v>
      </c>
      <c r="C324" s="8">
        <v>152</v>
      </c>
      <c r="D324" s="8">
        <v>146</v>
      </c>
      <c r="E324" s="8">
        <v>152</v>
      </c>
      <c r="F324" s="21">
        <v>450</v>
      </c>
    </row>
    <row r="325" spans="2:6" x14ac:dyDescent="0.3">
      <c r="B325" s="7" t="s">
        <v>3</v>
      </c>
      <c r="C325" s="8">
        <v>33</v>
      </c>
      <c r="D325" s="8">
        <v>32</v>
      </c>
      <c r="E325" s="8">
        <v>23</v>
      </c>
      <c r="F325" s="21">
        <v>88</v>
      </c>
    </row>
    <row r="326" spans="2:6" x14ac:dyDescent="0.3">
      <c r="B326" s="10" t="s">
        <v>4</v>
      </c>
      <c r="C326" s="8">
        <v>6</v>
      </c>
      <c r="D326" s="8">
        <v>8</v>
      </c>
      <c r="E326" s="8">
        <v>7</v>
      </c>
      <c r="F326" s="21">
        <v>21</v>
      </c>
    </row>
    <row r="327" spans="2:6" x14ac:dyDescent="0.3">
      <c r="B327" s="10" t="s">
        <v>13</v>
      </c>
      <c r="C327" s="8">
        <v>18</v>
      </c>
      <c r="D327" s="8">
        <v>9</v>
      </c>
      <c r="E327" s="8">
        <v>7</v>
      </c>
      <c r="F327" s="21">
        <v>34</v>
      </c>
    </row>
    <row r="328" spans="2:6" x14ac:dyDescent="0.3">
      <c r="B328" s="10" t="s">
        <v>7</v>
      </c>
      <c r="C328" s="8">
        <v>9</v>
      </c>
      <c r="D328" s="8">
        <v>12</v>
      </c>
      <c r="E328" s="8">
        <v>9</v>
      </c>
      <c r="F328" s="21">
        <v>30</v>
      </c>
    </row>
    <row r="329" spans="2:6" x14ac:dyDescent="0.3">
      <c r="B329" s="11" t="s">
        <v>30</v>
      </c>
      <c r="C329" s="12">
        <v>9</v>
      </c>
      <c r="D329" s="12">
        <v>12</v>
      </c>
      <c r="E329" s="12">
        <v>9</v>
      </c>
      <c r="F329" s="22">
        <v>30</v>
      </c>
    </row>
    <row r="330" spans="2:6" x14ac:dyDescent="0.3">
      <c r="B330" s="10" t="s">
        <v>9</v>
      </c>
      <c r="C330" s="8">
        <v>0</v>
      </c>
      <c r="D330" s="8">
        <v>3</v>
      </c>
      <c r="E330" s="8">
        <v>0</v>
      </c>
      <c r="F330" s="21">
        <v>3</v>
      </c>
    </row>
    <row r="331" spans="2:6" ht="15" thickBot="1" x14ac:dyDescent="0.35">
      <c r="B331" s="11" t="s">
        <v>30</v>
      </c>
      <c r="C331" s="12">
        <v>0</v>
      </c>
      <c r="D331" s="12">
        <v>3</v>
      </c>
      <c r="E331" s="12">
        <v>0</v>
      </c>
      <c r="F331" s="22">
        <v>3</v>
      </c>
    </row>
    <row r="332" spans="2:6" x14ac:dyDescent="0.3">
      <c r="B332" s="17" t="s">
        <v>52</v>
      </c>
      <c r="C332" s="4">
        <f>C324/C321</f>
        <v>0.82162162162162167</v>
      </c>
      <c r="D332" s="4">
        <f t="shared" ref="D332:F332" si="48">D324/D321</f>
        <v>0.78494623655913975</v>
      </c>
      <c r="E332" s="4">
        <f t="shared" si="48"/>
        <v>0.84444444444444444</v>
      </c>
      <c r="F332" s="4">
        <f t="shared" si="48"/>
        <v>0.81669691470054451</v>
      </c>
    </row>
    <row r="333" spans="2:6" ht="15" thickBot="1" x14ac:dyDescent="0.35">
      <c r="B333" s="18" t="s">
        <v>53</v>
      </c>
      <c r="C333" s="5">
        <f>C324/(C321-C326)</f>
        <v>0.84916201117318435</v>
      </c>
      <c r="D333" s="5">
        <f t="shared" ref="D333:F333" si="49">D324/(D321-D326)</f>
        <v>0.8202247191011236</v>
      </c>
      <c r="E333" s="5">
        <f t="shared" si="49"/>
        <v>0.87861271676300579</v>
      </c>
      <c r="F333" s="5">
        <f t="shared" si="49"/>
        <v>0.84905660377358494</v>
      </c>
    </row>
    <row r="334" spans="2:6" ht="15" thickBot="1" x14ac:dyDescent="0.35"/>
    <row r="335" spans="2:6" ht="15" thickBot="1" x14ac:dyDescent="0.35">
      <c r="B335" s="23" t="s">
        <v>14</v>
      </c>
      <c r="C335" s="24">
        <v>61</v>
      </c>
      <c r="D335" s="24">
        <v>62</v>
      </c>
      <c r="E335" s="24">
        <v>60</v>
      </c>
      <c r="F335" s="25">
        <v>183</v>
      </c>
    </row>
    <row r="336" spans="2:6" x14ac:dyDescent="0.3">
      <c r="B336" s="7" t="s">
        <v>23</v>
      </c>
      <c r="C336" s="8">
        <v>1</v>
      </c>
      <c r="D336" s="8">
        <v>0</v>
      </c>
      <c r="E336" s="8">
        <v>1</v>
      </c>
      <c r="F336" s="21">
        <v>2</v>
      </c>
    </row>
    <row r="337" spans="2:6" x14ac:dyDescent="0.3">
      <c r="B337" s="10" t="s">
        <v>4</v>
      </c>
      <c r="C337" s="8">
        <v>1</v>
      </c>
      <c r="D337" s="8">
        <v>0</v>
      </c>
      <c r="E337" s="8">
        <v>0</v>
      </c>
      <c r="F337" s="21">
        <v>1</v>
      </c>
    </row>
    <row r="338" spans="2:6" x14ac:dyDescent="0.3">
      <c r="B338" s="10" t="s">
        <v>9</v>
      </c>
      <c r="C338" s="8">
        <v>0</v>
      </c>
      <c r="D338" s="8">
        <v>0</v>
      </c>
      <c r="E338" s="8">
        <v>1</v>
      </c>
      <c r="F338" s="21">
        <v>1</v>
      </c>
    </row>
    <row r="339" spans="2:6" x14ac:dyDescent="0.3">
      <c r="B339" s="11" t="s">
        <v>30</v>
      </c>
      <c r="C339" s="12">
        <v>0</v>
      </c>
      <c r="D339" s="12">
        <v>0</v>
      </c>
      <c r="E339" s="12">
        <v>1</v>
      </c>
      <c r="F339" s="22">
        <v>1</v>
      </c>
    </row>
    <row r="340" spans="2:6" x14ac:dyDescent="0.3">
      <c r="B340" s="7" t="s">
        <v>1</v>
      </c>
      <c r="C340" s="8">
        <v>34</v>
      </c>
      <c r="D340" s="8">
        <v>39</v>
      </c>
      <c r="E340" s="8">
        <v>24</v>
      </c>
      <c r="F340" s="21">
        <v>97</v>
      </c>
    </row>
    <row r="341" spans="2:6" x14ac:dyDescent="0.3">
      <c r="B341" s="7" t="s">
        <v>3</v>
      </c>
      <c r="C341" s="8">
        <v>26</v>
      </c>
      <c r="D341" s="8">
        <v>23</v>
      </c>
      <c r="E341" s="8">
        <v>35</v>
      </c>
      <c r="F341" s="21">
        <v>84</v>
      </c>
    </row>
    <row r="342" spans="2:6" x14ac:dyDescent="0.3">
      <c r="B342" s="10" t="s">
        <v>13</v>
      </c>
      <c r="C342" s="8">
        <v>24</v>
      </c>
      <c r="D342" s="8">
        <v>18</v>
      </c>
      <c r="E342" s="8">
        <v>34</v>
      </c>
      <c r="F342" s="21">
        <v>76</v>
      </c>
    </row>
    <row r="343" spans="2:6" x14ac:dyDescent="0.3">
      <c r="B343" s="10" t="s">
        <v>7</v>
      </c>
      <c r="C343" s="8">
        <v>0</v>
      </c>
      <c r="D343" s="8">
        <v>5</v>
      </c>
      <c r="E343" s="8">
        <v>1</v>
      </c>
      <c r="F343" s="21">
        <v>6</v>
      </c>
    </row>
    <row r="344" spans="2:6" x14ac:dyDescent="0.3">
      <c r="B344" s="11" t="s">
        <v>30</v>
      </c>
      <c r="C344" s="12">
        <v>0</v>
      </c>
      <c r="D344" s="12">
        <v>5</v>
      </c>
      <c r="E344" s="12">
        <v>1</v>
      </c>
      <c r="F344" s="22">
        <v>6</v>
      </c>
    </row>
    <row r="345" spans="2:6" x14ac:dyDescent="0.3">
      <c r="B345" s="10" t="s">
        <v>9</v>
      </c>
      <c r="C345" s="8">
        <v>2</v>
      </c>
      <c r="D345" s="8">
        <v>0</v>
      </c>
      <c r="E345" s="8">
        <v>0</v>
      </c>
      <c r="F345" s="21">
        <v>2</v>
      </c>
    </row>
    <row r="346" spans="2:6" ht="15" thickBot="1" x14ac:dyDescent="0.35">
      <c r="B346" s="11" t="s">
        <v>30</v>
      </c>
      <c r="C346" s="12">
        <v>2</v>
      </c>
      <c r="D346" s="12">
        <v>0</v>
      </c>
      <c r="E346" s="12">
        <v>0</v>
      </c>
      <c r="F346" s="22">
        <v>2</v>
      </c>
    </row>
    <row r="347" spans="2:6" x14ac:dyDescent="0.3">
      <c r="B347" s="17" t="s">
        <v>52</v>
      </c>
      <c r="C347" s="4">
        <f>C340/C335</f>
        <v>0.55737704918032782</v>
      </c>
      <c r="D347" s="4">
        <f t="shared" ref="D347:F347" si="50">D340/D335</f>
        <v>0.62903225806451613</v>
      </c>
      <c r="E347" s="4">
        <f t="shared" si="50"/>
        <v>0.4</v>
      </c>
      <c r="F347" s="4">
        <f t="shared" si="50"/>
        <v>0.5300546448087432</v>
      </c>
    </row>
    <row r="348" spans="2:6" ht="15" thickBot="1" x14ac:dyDescent="0.35">
      <c r="B348" s="18" t="s">
        <v>53</v>
      </c>
      <c r="C348" s="5">
        <f>C340/(C335-C337)</f>
        <v>0.56666666666666665</v>
      </c>
      <c r="D348" s="5">
        <f t="shared" ref="D348:F348" si="51">D340/(D335-D337)</f>
        <v>0.62903225806451613</v>
      </c>
      <c r="E348" s="5">
        <f t="shared" si="51"/>
        <v>0.4</v>
      </c>
      <c r="F348" s="5">
        <f t="shared" si="51"/>
        <v>0.53296703296703296</v>
      </c>
    </row>
    <row r="349" spans="2:6" ht="15" thickBot="1" x14ac:dyDescent="0.35"/>
    <row r="350" spans="2:6" ht="15" thickBot="1" x14ac:dyDescent="0.35">
      <c r="B350" s="23" t="s">
        <v>46</v>
      </c>
      <c r="C350" s="24">
        <v>18</v>
      </c>
      <c r="D350" s="24">
        <v>17</v>
      </c>
      <c r="E350" s="24">
        <v>18</v>
      </c>
      <c r="F350" s="25">
        <v>53</v>
      </c>
    </row>
    <row r="351" spans="2:6" x14ac:dyDescent="0.3">
      <c r="B351" s="7" t="s">
        <v>1</v>
      </c>
      <c r="C351" s="8">
        <v>7</v>
      </c>
      <c r="D351" s="8">
        <v>7</v>
      </c>
      <c r="E351" s="8">
        <v>5</v>
      </c>
      <c r="F351" s="21">
        <v>19</v>
      </c>
    </row>
    <row r="352" spans="2:6" x14ac:dyDescent="0.3">
      <c r="B352" s="7" t="s">
        <v>3</v>
      </c>
      <c r="C352" s="8">
        <v>11</v>
      </c>
      <c r="D352" s="8">
        <v>10</v>
      </c>
      <c r="E352" s="8">
        <v>13</v>
      </c>
      <c r="F352" s="21">
        <v>34</v>
      </c>
    </row>
    <row r="353" spans="2:6" x14ac:dyDescent="0.3">
      <c r="B353" s="10" t="s">
        <v>4</v>
      </c>
      <c r="C353" s="8">
        <v>0</v>
      </c>
      <c r="D353" s="8">
        <v>0</v>
      </c>
      <c r="E353" s="8">
        <v>2</v>
      </c>
      <c r="F353" s="21">
        <v>2</v>
      </c>
    </row>
    <row r="354" spans="2:6" x14ac:dyDescent="0.3">
      <c r="B354" s="10" t="s">
        <v>13</v>
      </c>
      <c r="C354" s="8">
        <v>0</v>
      </c>
      <c r="D354" s="8">
        <v>0</v>
      </c>
      <c r="E354" s="8">
        <v>4</v>
      </c>
      <c r="F354" s="21">
        <v>4</v>
      </c>
    </row>
    <row r="355" spans="2:6" x14ac:dyDescent="0.3">
      <c r="B355" s="10" t="s">
        <v>7</v>
      </c>
      <c r="C355" s="8">
        <v>11</v>
      </c>
      <c r="D355" s="8">
        <v>10</v>
      </c>
      <c r="E355" s="8">
        <v>7</v>
      </c>
      <c r="F355" s="21">
        <v>28</v>
      </c>
    </row>
    <row r="356" spans="2:6" ht="15" thickBot="1" x14ac:dyDescent="0.35">
      <c r="B356" s="11" t="s">
        <v>30</v>
      </c>
      <c r="C356" s="12">
        <v>11</v>
      </c>
      <c r="D356" s="12">
        <v>10</v>
      </c>
      <c r="E356" s="12">
        <v>7</v>
      </c>
      <c r="F356" s="22">
        <v>28</v>
      </c>
    </row>
    <row r="357" spans="2:6" x14ac:dyDescent="0.3">
      <c r="B357" s="17" t="s">
        <v>52</v>
      </c>
      <c r="C357" s="4">
        <f>C351/C350</f>
        <v>0.3888888888888889</v>
      </c>
      <c r="D357" s="4">
        <f t="shared" ref="D357:F357" si="52">D351/D350</f>
        <v>0.41176470588235292</v>
      </c>
      <c r="E357" s="4">
        <f t="shared" si="52"/>
        <v>0.27777777777777779</v>
      </c>
      <c r="F357" s="4">
        <f t="shared" si="52"/>
        <v>0.35849056603773582</v>
      </c>
    </row>
    <row r="358" spans="2:6" ht="15" thickBot="1" x14ac:dyDescent="0.35">
      <c r="B358" s="18" t="s">
        <v>53</v>
      </c>
      <c r="C358" s="5">
        <f>C351/(C350-C353)</f>
        <v>0.3888888888888889</v>
      </c>
      <c r="D358" s="5">
        <f t="shared" ref="D358:F358" si="53">D351/(D350-D353)</f>
        <v>0.41176470588235292</v>
      </c>
      <c r="E358" s="5">
        <f t="shared" si="53"/>
        <v>0.3125</v>
      </c>
      <c r="F358" s="5">
        <f t="shared" si="53"/>
        <v>0.37254901960784315</v>
      </c>
    </row>
    <row r="360" spans="2:6" ht="15" thickBot="1" x14ac:dyDescent="0.35"/>
    <row r="361" spans="2:6" ht="15" thickBot="1" x14ac:dyDescent="0.35">
      <c r="B361" s="23" t="s">
        <v>57</v>
      </c>
      <c r="C361" s="24">
        <v>93</v>
      </c>
      <c r="D361" s="24">
        <v>93</v>
      </c>
      <c r="E361" s="24">
        <v>90</v>
      </c>
      <c r="F361" s="25">
        <v>276</v>
      </c>
    </row>
    <row r="362" spans="2:6" x14ac:dyDescent="0.3">
      <c r="B362" s="7" t="s">
        <v>23</v>
      </c>
      <c r="C362" s="8">
        <v>2</v>
      </c>
      <c r="D362" s="8">
        <v>1</v>
      </c>
      <c r="E362" s="8">
        <v>0</v>
      </c>
      <c r="F362" s="21">
        <v>3</v>
      </c>
    </row>
    <row r="363" spans="2:6" x14ac:dyDescent="0.3">
      <c r="B363" s="10" t="s">
        <v>13</v>
      </c>
      <c r="C363" s="8">
        <v>0</v>
      </c>
      <c r="D363" s="8">
        <v>1</v>
      </c>
      <c r="E363" s="8">
        <v>0</v>
      </c>
      <c r="F363" s="21">
        <v>1</v>
      </c>
    </row>
    <row r="364" spans="2:6" x14ac:dyDescent="0.3">
      <c r="B364" s="10" t="s">
        <v>7</v>
      </c>
      <c r="C364" s="8">
        <v>2</v>
      </c>
      <c r="D364" s="8">
        <v>0</v>
      </c>
      <c r="E364" s="8">
        <v>0</v>
      </c>
      <c r="F364" s="21">
        <v>2</v>
      </c>
    </row>
    <row r="365" spans="2:6" x14ac:dyDescent="0.3">
      <c r="B365" s="11" t="s">
        <v>30</v>
      </c>
      <c r="C365" s="12">
        <v>2</v>
      </c>
      <c r="D365" s="12">
        <v>0</v>
      </c>
      <c r="E365" s="12">
        <v>0</v>
      </c>
      <c r="F365" s="22">
        <v>2</v>
      </c>
    </row>
    <row r="366" spans="2:6" x14ac:dyDescent="0.3">
      <c r="B366" s="7" t="s">
        <v>1</v>
      </c>
      <c r="C366" s="8">
        <v>74</v>
      </c>
      <c r="D366" s="8">
        <v>73</v>
      </c>
      <c r="E366" s="8">
        <v>80</v>
      </c>
      <c r="F366" s="21">
        <v>227</v>
      </c>
    </row>
    <row r="367" spans="2:6" x14ac:dyDescent="0.3">
      <c r="B367" s="7" t="s">
        <v>3</v>
      </c>
      <c r="C367" s="8">
        <v>17</v>
      </c>
      <c r="D367" s="8">
        <v>19</v>
      </c>
      <c r="E367" s="8">
        <v>10</v>
      </c>
      <c r="F367" s="21">
        <v>46</v>
      </c>
    </row>
    <row r="368" spans="2:6" x14ac:dyDescent="0.3">
      <c r="B368" s="10" t="s">
        <v>4</v>
      </c>
      <c r="C368" s="8">
        <v>7</v>
      </c>
      <c r="D368" s="8">
        <v>12</v>
      </c>
      <c r="E368" s="8">
        <v>8</v>
      </c>
      <c r="F368" s="21">
        <v>27</v>
      </c>
    </row>
    <row r="369" spans="2:6" x14ac:dyDescent="0.3">
      <c r="B369" s="10" t="s">
        <v>13</v>
      </c>
      <c r="C369" s="8">
        <v>0</v>
      </c>
      <c r="D369" s="8">
        <v>4</v>
      </c>
      <c r="E369" s="8">
        <v>0</v>
      </c>
      <c r="F369" s="21">
        <v>4</v>
      </c>
    </row>
    <row r="370" spans="2:6" x14ac:dyDescent="0.3">
      <c r="B370" s="10" t="s">
        <v>7</v>
      </c>
      <c r="C370" s="8">
        <v>10</v>
      </c>
      <c r="D370" s="8">
        <v>3</v>
      </c>
      <c r="E370" s="8">
        <v>2</v>
      </c>
      <c r="F370" s="21">
        <v>15</v>
      </c>
    </row>
    <row r="371" spans="2:6" ht="15" thickBot="1" x14ac:dyDescent="0.35">
      <c r="B371" s="11" t="s">
        <v>30</v>
      </c>
      <c r="C371" s="12">
        <v>10</v>
      </c>
      <c r="D371" s="12">
        <v>3</v>
      </c>
      <c r="E371" s="12">
        <v>2</v>
      </c>
      <c r="F371" s="22">
        <v>15</v>
      </c>
    </row>
    <row r="372" spans="2:6" x14ac:dyDescent="0.3">
      <c r="B372" s="17" t="s">
        <v>52</v>
      </c>
      <c r="C372" s="4">
        <f>C366/C361</f>
        <v>0.79569892473118276</v>
      </c>
      <c r="D372" s="4">
        <f t="shared" ref="D372:F372" si="54">D366/D361</f>
        <v>0.78494623655913975</v>
      </c>
      <c r="E372" s="4">
        <f t="shared" si="54"/>
        <v>0.88888888888888884</v>
      </c>
      <c r="F372" s="4">
        <f t="shared" si="54"/>
        <v>0.82246376811594202</v>
      </c>
    </row>
    <row r="373" spans="2:6" ht="15" thickBot="1" x14ac:dyDescent="0.35">
      <c r="B373" s="18" t="s">
        <v>53</v>
      </c>
      <c r="C373" s="5">
        <f>C366/(C361-C368)</f>
        <v>0.86046511627906974</v>
      </c>
      <c r="D373" s="5">
        <f t="shared" ref="D373:F373" si="55">D366/(D361-D368)</f>
        <v>0.90123456790123457</v>
      </c>
      <c r="E373" s="5">
        <f t="shared" si="55"/>
        <v>0.97560975609756095</v>
      </c>
      <c r="F373" s="5">
        <f t="shared" si="55"/>
        <v>0.91164658634538154</v>
      </c>
    </row>
    <row r="374" spans="2:6" ht="15" thickBot="1" x14ac:dyDescent="0.35"/>
    <row r="375" spans="2:6" ht="15" thickBot="1" x14ac:dyDescent="0.35">
      <c r="B375" s="23" t="s">
        <v>42</v>
      </c>
      <c r="C375" s="24"/>
      <c r="D375" s="24">
        <v>42</v>
      </c>
      <c r="E375" s="24">
        <v>34</v>
      </c>
      <c r="F375" s="25">
        <v>76</v>
      </c>
    </row>
    <row r="376" spans="2:6" x14ac:dyDescent="0.3">
      <c r="B376" s="7" t="s">
        <v>1</v>
      </c>
      <c r="C376" s="8"/>
      <c r="D376" s="8">
        <v>27</v>
      </c>
      <c r="E376" s="8">
        <v>22</v>
      </c>
      <c r="F376" s="21">
        <v>49</v>
      </c>
    </row>
    <row r="377" spans="2:6" x14ac:dyDescent="0.3">
      <c r="B377" s="7" t="s">
        <v>3</v>
      </c>
      <c r="C377" s="8"/>
      <c r="D377" s="8">
        <v>15</v>
      </c>
      <c r="E377" s="8">
        <v>12</v>
      </c>
      <c r="F377" s="21">
        <v>27</v>
      </c>
    </row>
    <row r="378" spans="2:6" x14ac:dyDescent="0.3">
      <c r="B378" s="10" t="s">
        <v>13</v>
      </c>
      <c r="C378" s="8"/>
      <c r="D378" s="8">
        <v>0</v>
      </c>
      <c r="E378" s="8">
        <v>2</v>
      </c>
      <c r="F378" s="21">
        <v>2</v>
      </c>
    </row>
    <row r="379" spans="2:6" x14ac:dyDescent="0.3">
      <c r="B379" s="10" t="s">
        <v>7</v>
      </c>
      <c r="C379" s="8"/>
      <c r="D379" s="8">
        <v>13</v>
      </c>
      <c r="E379" s="8">
        <v>10</v>
      </c>
      <c r="F379" s="21">
        <v>23</v>
      </c>
    </row>
    <row r="380" spans="2:6" x14ac:dyDescent="0.3">
      <c r="B380" s="11" t="s">
        <v>30</v>
      </c>
      <c r="C380" s="12"/>
      <c r="D380" s="12">
        <v>13</v>
      </c>
      <c r="E380" s="12">
        <v>10</v>
      </c>
      <c r="F380" s="22">
        <v>23</v>
      </c>
    </row>
    <row r="381" spans="2:6" x14ac:dyDescent="0.3">
      <c r="B381" s="10" t="s">
        <v>9</v>
      </c>
      <c r="C381" s="8"/>
      <c r="D381" s="8">
        <v>2</v>
      </c>
      <c r="E381" s="8">
        <v>0</v>
      </c>
      <c r="F381" s="21">
        <v>2</v>
      </c>
    </row>
    <row r="382" spans="2:6" ht="15" thickBot="1" x14ac:dyDescent="0.35">
      <c r="B382" s="11" t="s">
        <v>30</v>
      </c>
      <c r="C382" s="12"/>
      <c r="D382" s="12">
        <v>2</v>
      </c>
      <c r="E382" s="12">
        <v>0</v>
      </c>
      <c r="F382" s="22">
        <v>2</v>
      </c>
    </row>
    <row r="383" spans="2:6" x14ac:dyDescent="0.3">
      <c r="B383" s="17" t="s">
        <v>52</v>
      </c>
      <c r="C383" s="4"/>
      <c r="D383" s="4">
        <f t="shared" ref="D383:F383" si="56">D376/D375</f>
        <v>0.6428571428571429</v>
      </c>
      <c r="E383" s="4">
        <f t="shared" si="56"/>
        <v>0.6470588235294118</v>
      </c>
      <c r="F383" s="4">
        <f t="shared" si="56"/>
        <v>0.64473684210526316</v>
      </c>
    </row>
    <row r="384" spans="2:6" ht="15" thickBot="1" x14ac:dyDescent="0.35">
      <c r="B384" s="18" t="s">
        <v>53</v>
      </c>
      <c r="C384" s="5"/>
      <c r="D384" s="5">
        <f t="shared" ref="D384:F384" si="57">D376/(D375)</f>
        <v>0.6428571428571429</v>
      </c>
      <c r="E384" s="5">
        <f t="shared" si="57"/>
        <v>0.6470588235294118</v>
      </c>
      <c r="F384" s="5">
        <f t="shared" si="57"/>
        <v>0.64473684210526316</v>
      </c>
    </row>
  </sheetData>
  <mergeCells count="4">
    <mergeCell ref="C5:C6"/>
    <mergeCell ref="D5:D6"/>
    <mergeCell ref="E5:E6"/>
    <mergeCell ref="F5:F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8cf1b8fd-72df-4c21-8306-a5f720778edf">14</Orden>
    <Filtro xmlns="8cf1b8fd-72df-4c21-8306-a5f720778edf">2014</Filtro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25D25D-739C-4741-AD2D-65420CE165F5}"/>
</file>

<file path=customXml/itemProps2.xml><?xml version="1.0" encoding="utf-8"?>
<ds:datastoreItem xmlns:ds="http://schemas.openxmlformats.org/officeDocument/2006/customXml" ds:itemID="{7F70C42C-7B24-4285-8EA7-9BF30C498510}"/>
</file>

<file path=customXml/itemProps3.xml><?xml version="1.0" encoding="utf-8"?>
<ds:datastoreItem xmlns:ds="http://schemas.openxmlformats.org/officeDocument/2006/customXml" ds:itemID="{3F25D25D-739C-4741-AD2D-65420CE165F5}"/>
</file>

<file path=customXml/itemProps4.xml><?xml version="1.0" encoding="utf-8"?>
<ds:datastoreItem xmlns:ds="http://schemas.openxmlformats.org/officeDocument/2006/customXml" ds:itemID="{C60D7749-8391-47DD-8995-0B8A9AF5E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CUMPLIMIENTO NACIONAL</vt:lpstr>
      <vt:lpstr>CUMPLIMIENTO INTERNACIONAL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Cumplimiento Tercer Trimestre 2014</dc:title>
  <dc:creator>Tatiana del Pilar Ballen Lozano</dc:creator>
  <cp:lastModifiedBy>Tatiana del Pilar Ballen Lozano</cp:lastModifiedBy>
  <dcterms:created xsi:type="dcterms:W3CDTF">2014-10-29T16:25:40Z</dcterms:created>
  <dcterms:modified xsi:type="dcterms:W3CDTF">2014-11-13T14:10:09Z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  <property fmtid="{D5CDD505-2E9C-101B-9397-08002B2CF9AE}" pid="3" name="_dlc_DocIdItemGuid">
    <vt:lpwstr>83f3ea26-501e-4c42-8a4b-2df65a6a54c6</vt:lpwstr>
  </property>
</Properties>
</file>